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<sst xmlns="http://schemas.openxmlformats.org/spreadsheetml/2006/main" count="870" uniqueCount="149">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</sst>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6916.76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15000.000000000002</v>
      </c>
      <c r="E7" s="40"/>
    </row>
    <row r="8" spans="2:5" ht="15.75" thickBot="1">
      <c r="B8" s="9"/>
      <c r="C8" s="6" t="s">
        <v>7</v>
      </c>
      <c r="D8" s="41"/>
      <c r="E8" s="42">
        <v>211649.19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315665.4</v>
      </c>
      <c r="E10" s="45">
        <v>272080.45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814.83</v>
      </c>
      <c r="E13" s="45">
        <v>814.83</v>
      </c>
    </row>
    <row r="14" spans="2:5" ht="15">
      <c r="B14" s="13">
        <v>10301</v>
      </c>
      <c r="C14" s="54" t="s">
        <v>11</v>
      </c>
      <c r="D14" s="39">
        <v>195796.43</v>
      </c>
      <c r="E14" s="45">
        <v>206046.25999999998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512276.66000000003</v>
      </c>
      <c r="E16" s="51">
        <f>E10+E11+E12+E13+E14+E15</f>
        <v>478941.54000000004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79596.37</v>
      </c>
      <c r="E18" s="45">
        <v>88173.73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79596.37</v>
      </c>
      <c r="E23" s="51">
        <f>E18+E19+E20+E21+E22</f>
        <v>88173.73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34386.21</v>
      </c>
      <c r="E25" s="45">
        <v>33997.97</v>
      </c>
    </row>
    <row r="26" spans="2:5" ht="15">
      <c r="B26" s="13">
        <v>30200</v>
      </c>
      <c r="C26" s="54" t="s">
        <v>28</v>
      </c>
      <c r="D26" s="39">
        <v>4833.68</v>
      </c>
      <c r="E26" s="45">
        <v>4644.54</v>
      </c>
    </row>
    <row r="27" spans="2:5" ht="15">
      <c r="B27" s="13">
        <v>30300</v>
      </c>
      <c r="C27" s="54" t="s">
        <v>29</v>
      </c>
      <c r="D27" s="39">
        <v>0.22</v>
      </c>
      <c r="E27" s="45">
        <v>0.22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39917.19</v>
      </c>
      <c r="E29" s="50">
        <v>41974.41999999999</v>
      </c>
    </row>
    <row r="30" spans="2:5" ht="15.75" thickBot="1">
      <c r="B30" s="16">
        <v>30000</v>
      </c>
      <c r="C30" s="15" t="s">
        <v>32</v>
      </c>
      <c r="D30" s="48">
        <f>D25+D26+D27+D28+D29</f>
        <v>79137.3</v>
      </c>
      <c r="E30" s="51">
        <f>E25+E26+E27+E28+E29</f>
        <v>80617.15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105202.16</v>
      </c>
      <c r="E33" s="59">
        <v>78794.73999999999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4706.38</v>
      </c>
      <c r="E36" s="50">
        <v>4706.38</v>
      </c>
    </row>
    <row r="37" spans="2:5" ht="15.75" thickBot="1">
      <c r="B37" s="16">
        <v>40000</v>
      </c>
      <c r="C37" s="15" t="s">
        <v>40</v>
      </c>
      <c r="D37" s="48">
        <f>D32+D33+D34+D35+D36</f>
        <v>109908.54000000001</v>
      </c>
      <c r="E37" s="51">
        <f>E32+E33+E34+E35+E36</f>
        <v>83501.12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103339.12</v>
      </c>
      <c r="E54" s="45">
        <v>103939.12</v>
      </c>
    </row>
    <row r="55" spans="2:5" ht="15">
      <c r="B55" s="13">
        <v>90200</v>
      </c>
      <c r="C55" s="54" t="s">
        <v>62</v>
      </c>
      <c r="D55" s="61">
        <v>0</v>
      </c>
      <c r="E55" s="62">
        <v>0</v>
      </c>
    </row>
    <row r="56" spans="2:5" ht="15.75" thickBot="1">
      <c r="B56" s="16">
        <v>90000</v>
      </c>
      <c r="C56" s="15" t="s">
        <v>63</v>
      </c>
      <c r="D56" s="48">
        <f>D54+D55</f>
        <v>103339.12</v>
      </c>
      <c r="E56" s="51">
        <f>E54+E55</f>
        <v>103939.12</v>
      </c>
    </row>
    <row r="57" spans="2:5" ht="16.5" thickBot="1" thickTop="1">
      <c r="B57" s="109" t="s">
        <v>64</v>
      </c>
      <c r="C57" s="110"/>
      <c r="D57" s="52">
        <f>D16+D23+D30+D37+D43+D49+D52+D56</f>
        <v>884257.9900000001</v>
      </c>
      <c r="E57" s="55">
        <f>E16+E23+E30+E37+E43+E49+E52+E56</f>
        <v>835172.66</v>
      </c>
    </row>
    <row r="58" spans="2:5" ht="16.5" thickBot="1" thickTop="1">
      <c r="B58" s="109" t="s">
        <v>65</v>
      </c>
      <c r="C58" s="110"/>
      <c r="D58" s="52">
        <f>D57+D5+D6+D7+D8</f>
        <v>906174.7500000001</v>
      </c>
      <c r="E58" s="55">
        <f>E57+E5+E6+E7+E8</f>
        <v>1046821.8500000001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186187.15000000002</v>
      </c>
      <c r="E10" s="89">
        <v>7381.03</v>
      </c>
      <c r="F10" s="90">
        <v>184958.88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186187.15000000002</v>
      </c>
      <c r="BW10" s="77">
        <f aca="true" t="shared" si="1" ref="BW10:BW19">E10+H10+K10+N10+Q10+T10+W10+Z10+AC10+AF10+AI10+AL10+AO10+AR10+AU10+AX10+BA10+BD10+BG10+BJ10+BM10+BP10+BS10</f>
        <v>7381.03</v>
      </c>
      <c r="BX10" s="79">
        <f aca="true" t="shared" si="2" ref="BX10:BX19">F10+I10+L10+O10+R10+U10+X10+AA10+AD10+AG10+AJ10+AM10+AP10+AS10+AV10+AY10+BB10+BE10+BH10+BK10+BN10+BQ10+BT10</f>
        <v>184958.88</v>
      </c>
    </row>
    <row r="11" spans="2:76" ht="15">
      <c r="B11" s="13">
        <v>102</v>
      </c>
      <c r="C11" s="25" t="s">
        <v>92</v>
      </c>
      <c r="D11" s="88">
        <v>13989.519999999999</v>
      </c>
      <c r="E11" s="89">
        <v>0</v>
      </c>
      <c r="F11" s="90">
        <v>13989.519999999999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13989.519999999999</v>
      </c>
      <c r="BW11" s="77">
        <f t="shared" si="1"/>
        <v>0</v>
      </c>
      <c r="BX11" s="79">
        <f t="shared" si="2"/>
        <v>13989.519999999999</v>
      </c>
    </row>
    <row r="12" spans="2:76" ht="15">
      <c r="B12" s="13">
        <v>103</v>
      </c>
      <c r="C12" s="25" t="s">
        <v>93</v>
      </c>
      <c r="D12" s="88">
        <v>104041.43999999999</v>
      </c>
      <c r="E12" s="89">
        <v>0</v>
      </c>
      <c r="F12" s="90">
        <v>83598.55</v>
      </c>
      <c r="G12" s="88"/>
      <c r="H12" s="89"/>
      <c r="I12" s="90"/>
      <c r="J12" s="97"/>
      <c r="K12" s="89"/>
      <c r="L12" s="101"/>
      <c r="M12" s="91">
        <v>62058.66</v>
      </c>
      <c r="N12" s="89">
        <v>0</v>
      </c>
      <c r="O12" s="90">
        <v>59912.46</v>
      </c>
      <c r="P12" s="91">
        <v>4353.460000000001</v>
      </c>
      <c r="Q12" s="89">
        <v>0</v>
      </c>
      <c r="R12" s="90">
        <v>4800.3099999999995</v>
      </c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>
        <v>0</v>
      </c>
      <c r="AB12" s="91">
        <v>70420.05</v>
      </c>
      <c r="AC12" s="89">
        <v>0</v>
      </c>
      <c r="AD12" s="90">
        <v>71033.66000000002</v>
      </c>
      <c r="AE12" s="91">
        <v>87191.6</v>
      </c>
      <c r="AF12" s="89">
        <v>0</v>
      </c>
      <c r="AG12" s="90">
        <v>83780</v>
      </c>
      <c r="AH12" s="91"/>
      <c r="AI12" s="89"/>
      <c r="AJ12" s="90"/>
      <c r="AK12" s="91">
        <v>6507.379999999999</v>
      </c>
      <c r="AL12" s="89">
        <v>0</v>
      </c>
      <c r="AM12" s="90">
        <v>5773.9400000000005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334572.58999999997</v>
      </c>
      <c r="BW12" s="77">
        <f t="shared" si="1"/>
        <v>0</v>
      </c>
      <c r="BX12" s="79">
        <f t="shared" si="2"/>
        <v>308898.92000000004</v>
      </c>
    </row>
    <row r="13" spans="2:76" ht="15">
      <c r="B13" s="13">
        <v>104</v>
      </c>
      <c r="C13" s="25" t="s">
        <v>19</v>
      </c>
      <c r="D13" s="88">
        <v>9918.76</v>
      </c>
      <c r="E13" s="89">
        <v>0</v>
      </c>
      <c r="F13" s="90">
        <v>8376.6</v>
      </c>
      <c r="G13" s="88"/>
      <c r="H13" s="89"/>
      <c r="I13" s="90"/>
      <c r="J13" s="97"/>
      <c r="K13" s="89"/>
      <c r="L13" s="101"/>
      <c r="M13" s="91">
        <v>23282.1</v>
      </c>
      <c r="N13" s="89">
        <v>0</v>
      </c>
      <c r="O13" s="90">
        <v>23282.1</v>
      </c>
      <c r="P13" s="91">
        <v>2000</v>
      </c>
      <c r="Q13" s="89">
        <v>0</v>
      </c>
      <c r="R13" s="90">
        <v>1800</v>
      </c>
      <c r="S13" s="91">
        <v>2500</v>
      </c>
      <c r="T13" s="89">
        <v>0</v>
      </c>
      <c r="U13" s="90">
        <v>2300</v>
      </c>
      <c r="V13" s="91">
        <v>6000</v>
      </c>
      <c r="W13" s="89">
        <v>0</v>
      </c>
      <c r="X13" s="90">
        <v>2220</v>
      </c>
      <c r="Y13" s="91"/>
      <c r="Z13" s="89"/>
      <c r="AA13" s="90"/>
      <c r="AB13" s="91">
        <v>2725</v>
      </c>
      <c r="AC13" s="89">
        <v>0</v>
      </c>
      <c r="AD13" s="90">
        <v>2725</v>
      </c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28218.82</v>
      </c>
      <c r="AL13" s="89">
        <v>0</v>
      </c>
      <c r="AM13" s="90">
        <v>28353.22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74644.68</v>
      </c>
      <c r="BW13" s="77">
        <f t="shared" si="1"/>
        <v>0</v>
      </c>
      <c r="BX13" s="79">
        <f t="shared" si="2"/>
        <v>69056.92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6744.860000000001</v>
      </c>
      <c r="E16" s="89">
        <v>0</v>
      </c>
      <c r="F16" s="90">
        <v>6744.860000000001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6368.6900000000005</v>
      </c>
      <c r="AF16" s="89">
        <v>0</v>
      </c>
      <c r="AG16" s="101">
        <v>6368.6900000000005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13113.550000000001</v>
      </c>
      <c r="BW16" s="77">
        <f t="shared" si="1"/>
        <v>0</v>
      </c>
      <c r="BX16" s="79">
        <f t="shared" si="2"/>
        <v>13113.550000000001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1922.6100000000001</v>
      </c>
      <c r="E18" s="89">
        <v>0</v>
      </c>
      <c r="F18" s="90">
        <v>1922.6100000000001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1922.6100000000001</v>
      </c>
      <c r="BW18" s="77">
        <f t="shared" si="1"/>
        <v>0</v>
      </c>
      <c r="BX18" s="79">
        <f t="shared" si="2"/>
        <v>1922.6100000000001</v>
      </c>
    </row>
    <row r="19" spans="2:76" ht="15">
      <c r="B19" s="13">
        <v>110</v>
      </c>
      <c r="C19" s="25" t="s">
        <v>98</v>
      </c>
      <c r="D19" s="88">
        <v>4062.01</v>
      </c>
      <c r="E19" s="89">
        <v>0</v>
      </c>
      <c r="F19" s="90">
        <v>4062.01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0</v>
      </c>
      <c r="AF19" s="89">
        <v>0</v>
      </c>
      <c r="AG19" s="101">
        <v>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4062.01</v>
      </c>
      <c r="BW19" s="77">
        <f t="shared" si="1"/>
        <v>0</v>
      </c>
      <c r="BX19" s="79">
        <f t="shared" si="2"/>
        <v>4062.01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326866.35</v>
      </c>
      <c r="E20" s="78">
        <f t="shared" si="3"/>
        <v>7381.03</v>
      </c>
      <c r="F20" s="79">
        <f t="shared" si="3"/>
        <v>303653.02999999997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85340.76000000001</v>
      </c>
      <c r="N20" s="78">
        <f t="shared" si="3"/>
        <v>0</v>
      </c>
      <c r="O20" s="77">
        <f t="shared" si="3"/>
        <v>83194.56</v>
      </c>
      <c r="P20" s="98">
        <f t="shared" si="3"/>
        <v>6353.460000000001</v>
      </c>
      <c r="Q20" s="78">
        <f t="shared" si="3"/>
        <v>0</v>
      </c>
      <c r="R20" s="77">
        <f t="shared" si="3"/>
        <v>6600.3099999999995</v>
      </c>
      <c r="S20" s="98">
        <f t="shared" si="3"/>
        <v>2500</v>
      </c>
      <c r="T20" s="78">
        <f t="shared" si="3"/>
        <v>0</v>
      </c>
      <c r="U20" s="77">
        <f t="shared" si="3"/>
        <v>2300</v>
      </c>
      <c r="V20" s="98">
        <f t="shared" si="3"/>
        <v>6000</v>
      </c>
      <c r="W20" s="78">
        <f t="shared" si="3"/>
        <v>0</v>
      </c>
      <c r="X20" s="77">
        <f t="shared" si="3"/>
        <v>2220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73145.05</v>
      </c>
      <c r="AC20" s="78">
        <f t="shared" si="3"/>
        <v>0</v>
      </c>
      <c r="AD20" s="77">
        <f t="shared" si="3"/>
        <v>73758.66000000002</v>
      </c>
      <c r="AE20" s="98">
        <f t="shared" si="3"/>
        <v>93560.29000000001</v>
      </c>
      <c r="AF20" s="78">
        <f t="shared" si="3"/>
        <v>0</v>
      </c>
      <c r="AG20" s="77">
        <f t="shared" si="3"/>
        <v>90148.69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34726.2</v>
      </c>
      <c r="AL20" s="78">
        <f t="shared" si="3"/>
        <v>0</v>
      </c>
      <c r="AM20" s="77">
        <f t="shared" si="3"/>
        <v>34127.16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628492.11</v>
      </c>
      <c r="BW20" s="77">
        <f>BW10+BW11+BW12+BW13+BW14+BW15+BW16+BW17+BW18+BW19</f>
        <v>7381.03</v>
      </c>
      <c r="BX20" s="95">
        <f>BX10+BX11+BX12+BX13+BX14+BX15+BX16+BX17+BX18+BX19</f>
        <v>596002.4100000001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4392</v>
      </c>
      <c r="E24" s="89">
        <v>0</v>
      </c>
      <c r="F24" s="90">
        <v>33349.25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0</v>
      </c>
      <c r="T24" s="89">
        <v>0</v>
      </c>
      <c r="U24" s="101">
        <v>3533.12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4880</v>
      </c>
      <c r="AE24" s="97">
        <v>79457.59000000001</v>
      </c>
      <c r="AF24" s="89">
        <v>0</v>
      </c>
      <c r="AG24" s="101">
        <v>50909.82</v>
      </c>
      <c r="AH24" s="97"/>
      <c r="AI24" s="89"/>
      <c r="AJ24" s="101"/>
      <c r="AK24" s="97">
        <v>11088.58</v>
      </c>
      <c r="AL24" s="89">
        <v>0</v>
      </c>
      <c r="AM24" s="101">
        <v>13010.74</v>
      </c>
      <c r="AN24" s="97"/>
      <c r="AO24" s="89"/>
      <c r="AP24" s="101"/>
      <c r="AQ24" s="97">
        <v>4732.62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99670.79000000001</v>
      </c>
      <c r="BW24" s="77">
        <f t="shared" si="4"/>
        <v>0</v>
      </c>
      <c r="BX24" s="79">
        <f t="shared" si="4"/>
        <v>105682.93000000001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2000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2000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4392</v>
      </c>
      <c r="E28" s="78">
        <f t="shared" si="5"/>
        <v>0</v>
      </c>
      <c r="F28" s="79">
        <f t="shared" si="5"/>
        <v>33349.25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2000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3533.12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4880</v>
      </c>
      <c r="AE28" s="98">
        <f t="shared" si="5"/>
        <v>79457.59000000001</v>
      </c>
      <c r="AF28" s="78">
        <f t="shared" si="5"/>
        <v>0</v>
      </c>
      <c r="AG28" s="77">
        <f t="shared" si="5"/>
        <v>50909.82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11088.58</v>
      </c>
      <c r="AL28" s="78">
        <f t="shared" si="6"/>
        <v>0</v>
      </c>
      <c r="AM28" s="77">
        <f t="shared" si="6"/>
        <v>13010.74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4732.62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101670.79000000001</v>
      </c>
      <c r="BW28" s="77">
        <f>BW23+BW24+BW25+BW26+BW27</f>
        <v>0</v>
      </c>
      <c r="BX28" s="95">
        <f>BX23+BX24+BX25+BX26+BX27</f>
        <v>105682.93000000001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>
        <v>0</v>
      </c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19712.91</v>
      </c>
      <c r="BM40" s="89">
        <v>0</v>
      </c>
      <c r="BN40" s="101">
        <v>19712.91</v>
      </c>
      <c r="BO40" s="97"/>
      <c r="BP40" s="89"/>
      <c r="BQ40" s="101"/>
      <c r="BR40" s="97"/>
      <c r="BS40" s="89"/>
      <c r="BT40" s="101"/>
      <c r="BU40" s="76"/>
      <c r="BV40" s="85">
        <f t="shared" si="10"/>
        <v>19712.91</v>
      </c>
      <c r="BW40" s="77">
        <f t="shared" si="10"/>
        <v>0</v>
      </c>
      <c r="BX40" s="79">
        <f t="shared" si="10"/>
        <v>19712.91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19712.91</v>
      </c>
      <c r="BM42" s="78">
        <f t="shared" si="12"/>
        <v>0</v>
      </c>
      <c r="BN42" s="77">
        <f t="shared" si="12"/>
        <v>19712.91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19712.91</v>
      </c>
      <c r="BW42" s="77">
        <f>BW38+BW39+BW40+BW41</f>
        <v>0</v>
      </c>
      <c r="BX42" s="95">
        <f>BX38+BX39+BX40+BX41</f>
        <v>19712.91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103339.12</v>
      </c>
      <c r="BS49" s="89">
        <v>0</v>
      </c>
      <c r="BT49" s="101">
        <v>105739.11999999998</v>
      </c>
      <c r="BU49" s="76"/>
      <c r="BV49" s="85">
        <f aca="true" t="shared" si="15" ref="BV49:BX50">D49+G49+J49+M49+P49+S49+V49+Y49+AB49+AE49+AH49+AK49+AN49+AQ49+AT49+AW49+AZ49+BC49+BF49+BI49+BL49+BO49+BR49</f>
        <v>103339.12</v>
      </c>
      <c r="BW49" s="77">
        <f t="shared" si="15"/>
        <v>0</v>
      </c>
      <c r="BX49" s="79">
        <f t="shared" si="15"/>
        <v>105739.11999999998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103339.12</v>
      </c>
      <c r="BS51" s="78">
        <f>BS49+BS50</f>
        <v>0</v>
      </c>
      <c r="BT51" s="77">
        <f>BT49+BT50</f>
        <v>105739.11999999998</v>
      </c>
      <c r="BU51" s="85"/>
      <c r="BV51" s="85">
        <f>BV49+BV50</f>
        <v>103339.12</v>
      </c>
      <c r="BW51" s="77">
        <f>BW49+BW50</f>
        <v>0</v>
      </c>
      <c r="BX51" s="95">
        <f>BX49+BX50</f>
        <v>105739.11999999998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331258.35</v>
      </c>
      <c r="E53" s="86">
        <f t="shared" si="18"/>
        <v>7381.03</v>
      </c>
      <c r="F53" s="86">
        <f t="shared" si="18"/>
        <v>337002.27999999997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85340.76000000001</v>
      </c>
      <c r="N53" s="86">
        <f t="shared" si="18"/>
        <v>0</v>
      </c>
      <c r="O53" s="86">
        <f t="shared" si="18"/>
        <v>83194.56</v>
      </c>
      <c r="P53" s="86">
        <f t="shared" si="18"/>
        <v>8353.460000000001</v>
      </c>
      <c r="Q53" s="86">
        <f t="shared" si="18"/>
        <v>0</v>
      </c>
      <c r="R53" s="86">
        <f t="shared" si="18"/>
        <v>6600.3099999999995</v>
      </c>
      <c r="S53" s="86">
        <f t="shared" si="18"/>
        <v>2500</v>
      </c>
      <c r="T53" s="86">
        <f t="shared" si="18"/>
        <v>0</v>
      </c>
      <c r="U53" s="86">
        <f t="shared" si="18"/>
        <v>5833.12</v>
      </c>
      <c r="V53" s="86">
        <f t="shared" si="18"/>
        <v>6000</v>
      </c>
      <c r="W53" s="86">
        <f t="shared" si="18"/>
        <v>0</v>
      </c>
      <c r="X53" s="86">
        <f t="shared" si="18"/>
        <v>2220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73145.05</v>
      </c>
      <c r="AC53" s="86">
        <f t="shared" si="18"/>
        <v>0</v>
      </c>
      <c r="AD53" s="86">
        <f t="shared" si="18"/>
        <v>78638.66000000002</v>
      </c>
      <c r="AE53" s="86">
        <f t="shared" si="18"/>
        <v>173017.88</v>
      </c>
      <c r="AF53" s="86">
        <f t="shared" si="18"/>
        <v>0</v>
      </c>
      <c r="AG53" s="86">
        <f t="shared" si="18"/>
        <v>141058.51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45814.78</v>
      </c>
      <c r="AL53" s="86">
        <f t="shared" si="19"/>
        <v>0</v>
      </c>
      <c r="AM53" s="86">
        <f t="shared" si="19"/>
        <v>47137.9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4732.62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19712.91</v>
      </c>
      <c r="BM53" s="86">
        <f t="shared" si="19"/>
        <v>0</v>
      </c>
      <c r="BN53" s="86">
        <f t="shared" si="19"/>
        <v>19712.91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103339.12</v>
      </c>
      <c r="BS53" s="86">
        <f t="shared" si="19"/>
        <v>0</v>
      </c>
      <c r="BT53" s="86">
        <f t="shared" si="19"/>
        <v>105739.11999999998</v>
      </c>
      <c r="BU53" s="86">
        <f>BU8</f>
        <v>0</v>
      </c>
      <c r="BV53" s="102">
        <f>BV8+BV20+BV28+BV35+BV42+BV46+BV51</f>
        <v>853214.93</v>
      </c>
      <c r="BW53" s="87">
        <f>BW20+BW28+BW35+BW42+BW46+BW51</f>
        <v>7381.03</v>
      </c>
      <c r="BX53" s="87">
        <f>BX20+BX28+BX35+BX42+BX46+BX51</f>
        <v>827137.3700000002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45578.790000000066</v>
      </c>
      <c r="BW54" s="93"/>
      <c r="BX54" s="94">
        <f>IF((Spese_Rendiconto_2017!BX53-Entrate_Rendiconto_2017!E58)&lt;0,Entrate_Rendiconto_2017!E58-Spese_Rendiconto_2017!BX53,0)</f>
        <v>219684.47999999986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2018-05-08T14:49:12Z</dcterms:modified>
  <cp:category/>
  <cp:version/>
  <cp:contentType/>
  <cp:contentStatus/>
</cp:coreProperties>
</file>