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<sst xmlns="http://schemas.openxmlformats.org/spreadsheetml/2006/main" count="870" uniqueCount="149">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</sst>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6916.76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73800</v>
      </c>
      <c r="E7" s="40"/>
    </row>
    <row r="8" spans="2:5" ht="15.75" thickBot="1">
      <c r="B8" s="9"/>
      <c r="C8" s="6" t="s">
        <v>7</v>
      </c>
      <c r="D8" s="41"/>
      <c r="E8" s="42">
        <v>189341.93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338503.51</v>
      </c>
      <c r="E10" s="45">
        <v>336145.62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795.11</v>
      </c>
      <c r="E13" s="45">
        <v>795.11</v>
      </c>
    </row>
    <row r="14" spans="2:5" ht="15">
      <c r="B14" s="13">
        <v>10301</v>
      </c>
      <c r="C14" s="54" t="s">
        <v>11</v>
      </c>
      <c r="D14" s="39">
        <v>196724.53</v>
      </c>
      <c r="E14" s="45">
        <v>191819.69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536023.15</v>
      </c>
      <c r="E16" s="51">
        <f>E10+E11+E12+E13+E14+E15</f>
        <v>528760.4199999999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78879.69</v>
      </c>
      <c r="E18" s="45">
        <v>73816.94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78879.69</v>
      </c>
      <c r="E23" s="51">
        <f>E18+E19+E20+E21+E22</f>
        <v>73816.94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37786.729999999996</v>
      </c>
      <c r="E25" s="45">
        <v>36657.380000000005</v>
      </c>
    </row>
    <row r="26" spans="2:5" ht="15">
      <c r="B26" s="13">
        <v>30200</v>
      </c>
      <c r="C26" s="54" t="s">
        <v>28</v>
      </c>
      <c r="D26" s="39">
        <v>895.4400000000003</v>
      </c>
      <c r="E26" s="45">
        <v>895.44</v>
      </c>
    </row>
    <row r="27" spans="2:5" ht="15">
      <c r="B27" s="13">
        <v>30300</v>
      </c>
      <c r="C27" s="54" t="s">
        <v>29</v>
      </c>
      <c r="D27" s="39">
        <v>10.78</v>
      </c>
      <c r="E27" s="45">
        <v>10.78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43811.46000000001</v>
      </c>
      <c r="E29" s="50">
        <v>58704.830000000016</v>
      </c>
    </row>
    <row r="30" spans="2:5" ht="15.75" thickBot="1">
      <c r="B30" s="16">
        <v>30000</v>
      </c>
      <c r="C30" s="15" t="s">
        <v>32</v>
      </c>
      <c r="D30" s="48">
        <f>D25+D26+D27+D28+D29</f>
        <v>82504.41</v>
      </c>
      <c r="E30" s="51">
        <f>E25+E26+E27+E28+E29</f>
        <v>96268.43000000002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86023.83</v>
      </c>
      <c r="E33" s="59">
        <v>130607.23999999999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1931</v>
      </c>
      <c r="E35" s="45">
        <v>1931</v>
      </c>
    </row>
    <row r="36" spans="2:5" ht="15">
      <c r="B36" s="13">
        <v>40500</v>
      </c>
      <c r="C36" s="54" t="s">
        <v>39</v>
      </c>
      <c r="D36" s="49">
        <v>32562.579999999998</v>
      </c>
      <c r="E36" s="50">
        <v>32562.579999999998</v>
      </c>
    </row>
    <row r="37" spans="2:5" ht="15.75" thickBot="1">
      <c r="B37" s="16">
        <v>40000</v>
      </c>
      <c r="C37" s="15" t="s">
        <v>40</v>
      </c>
      <c r="D37" s="48">
        <f>D32+D33+D34+D35+D36</f>
        <v>120517.41</v>
      </c>
      <c r="E37" s="51">
        <f>E32+E33+E34+E35+E36</f>
        <v>165100.81999999998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121288.49</v>
      </c>
      <c r="E54" s="45">
        <v>121288.49000000002</v>
      </c>
    </row>
    <row r="55" spans="2:5" ht="15">
      <c r="B55" s="13">
        <v>90200</v>
      </c>
      <c r="C55" s="54" t="s">
        <v>62</v>
      </c>
      <c r="D55" s="61">
        <v>20109.6</v>
      </c>
      <c r="E55" s="62">
        <v>19518.26</v>
      </c>
    </row>
    <row r="56" spans="2:5" ht="15.75" thickBot="1">
      <c r="B56" s="16">
        <v>90000</v>
      </c>
      <c r="C56" s="15" t="s">
        <v>63</v>
      </c>
      <c r="D56" s="48">
        <f>D54+D55</f>
        <v>141398.09</v>
      </c>
      <c r="E56" s="51">
        <f>E54+E55</f>
        <v>140806.75000000003</v>
      </c>
    </row>
    <row r="57" spans="2:5" ht="16.5" thickBot="1" thickTop="1">
      <c r="B57" s="109" t="s">
        <v>64</v>
      </c>
      <c r="C57" s="110"/>
      <c r="D57" s="52">
        <f>D16+D23+D30+D37+D43+D49+D52+D56</f>
        <v>959322.7500000001</v>
      </c>
      <c r="E57" s="55">
        <f>E16+E23+E30+E37+E43+E49+E52+E56</f>
        <v>1004753.3599999999</v>
      </c>
    </row>
    <row r="58" spans="2:5" ht="16.5" thickBot="1" thickTop="1">
      <c r="B58" s="109" t="s">
        <v>65</v>
      </c>
      <c r="C58" s="110"/>
      <c r="D58" s="52">
        <f>D57+D5+D6+D7+D8</f>
        <v>1040039.5100000001</v>
      </c>
      <c r="E58" s="55">
        <f>E57+E5+E6+E7+E8</f>
        <v>1194095.2899999998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204790.02999999997</v>
      </c>
      <c r="E10" s="89">
        <v>6916.76</v>
      </c>
      <c r="F10" s="90">
        <v>206396.61999999997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204790.02999999997</v>
      </c>
      <c r="BW10" s="77">
        <f aca="true" t="shared" si="1" ref="BW10:BW19">E10+H10+K10+N10+Q10+T10+W10+Z10+AC10+AF10+AI10+AL10+AO10+AR10+AU10+AX10+BA10+BD10+BG10+BJ10+BM10+BP10+BS10</f>
        <v>6916.76</v>
      </c>
      <c r="BX10" s="79">
        <f aca="true" t="shared" si="2" ref="BX10:BX19">F10+I10+L10+O10+R10+U10+X10+AA10+AD10+AG10+AJ10+AM10+AP10+AS10+AV10+AY10+BB10+BE10+BH10+BK10+BN10+BQ10+BT10</f>
        <v>206396.61999999997</v>
      </c>
    </row>
    <row r="11" spans="2:76" ht="15">
      <c r="B11" s="13">
        <v>102</v>
      </c>
      <c r="C11" s="25" t="s">
        <v>92</v>
      </c>
      <c r="D11" s="88">
        <v>15428.07</v>
      </c>
      <c r="E11" s="89">
        <v>0</v>
      </c>
      <c r="F11" s="90">
        <v>15428.07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15428.07</v>
      </c>
      <c r="BW11" s="77">
        <f t="shared" si="1"/>
        <v>0</v>
      </c>
      <c r="BX11" s="79">
        <f t="shared" si="2"/>
        <v>15428.07</v>
      </c>
    </row>
    <row r="12" spans="2:76" ht="15">
      <c r="B12" s="13">
        <v>103</v>
      </c>
      <c r="C12" s="25" t="s">
        <v>93</v>
      </c>
      <c r="D12" s="88">
        <v>102287.75</v>
      </c>
      <c r="E12" s="89">
        <v>0</v>
      </c>
      <c r="F12" s="90">
        <v>105863.54000000002</v>
      </c>
      <c r="G12" s="88"/>
      <c r="H12" s="89"/>
      <c r="I12" s="90"/>
      <c r="J12" s="97"/>
      <c r="K12" s="89"/>
      <c r="L12" s="101"/>
      <c r="M12" s="91">
        <v>61715.5</v>
      </c>
      <c r="N12" s="89">
        <v>0</v>
      </c>
      <c r="O12" s="90">
        <v>64295.95</v>
      </c>
      <c r="P12" s="91">
        <v>5828.3099999999995</v>
      </c>
      <c r="Q12" s="89">
        <v>0</v>
      </c>
      <c r="R12" s="90">
        <v>5595.280000000001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73131.42</v>
      </c>
      <c r="AC12" s="89">
        <v>0</v>
      </c>
      <c r="AD12" s="90">
        <v>74141.98</v>
      </c>
      <c r="AE12" s="91">
        <v>93320.27</v>
      </c>
      <c r="AF12" s="89">
        <v>0</v>
      </c>
      <c r="AG12" s="90">
        <v>95481.95</v>
      </c>
      <c r="AH12" s="91"/>
      <c r="AI12" s="89"/>
      <c r="AJ12" s="90"/>
      <c r="AK12" s="91">
        <v>6286.86</v>
      </c>
      <c r="AL12" s="89">
        <v>0</v>
      </c>
      <c r="AM12" s="90">
        <v>6413.139999999999</v>
      </c>
      <c r="AN12" s="91"/>
      <c r="AO12" s="89"/>
      <c r="AP12" s="90"/>
      <c r="AQ12" s="91">
        <v>49.2</v>
      </c>
      <c r="AR12" s="89">
        <v>0</v>
      </c>
      <c r="AS12" s="90">
        <v>49.2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342619.31</v>
      </c>
      <c r="BW12" s="77">
        <f t="shared" si="1"/>
        <v>0</v>
      </c>
      <c r="BX12" s="79">
        <f t="shared" si="2"/>
        <v>351841.04000000004</v>
      </c>
    </row>
    <row r="13" spans="2:76" ht="15">
      <c r="B13" s="13">
        <v>104</v>
      </c>
      <c r="C13" s="25" t="s">
        <v>19</v>
      </c>
      <c r="D13" s="88">
        <v>9272.1</v>
      </c>
      <c r="E13" s="89">
        <v>0</v>
      </c>
      <c r="F13" s="90">
        <v>12878.810000000001</v>
      </c>
      <c r="G13" s="88"/>
      <c r="H13" s="89"/>
      <c r="I13" s="90"/>
      <c r="J13" s="97"/>
      <c r="K13" s="89"/>
      <c r="L13" s="101"/>
      <c r="M13" s="91">
        <v>25486.629999999997</v>
      </c>
      <c r="N13" s="89">
        <v>0</v>
      </c>
      <c r="O13" s="90">
        <v>25486.629999999997</v>
      </c>
      <c r="P13" s="91">
        <v>1800</v>
      </c>
      <c r="Q13" s="89">
        <v>0</v>
      </c>
      <c r="R13" s="90">
        <v>1800</v>
      </c>
      <c r="S13" s="91">
        <v>4300</v>
      </c>
      <c r="T13" s="89">
        <v>0</v>
      </c>
      <c r="U13" s="90">
        <v>4200</v>
      </c>
      <c r="V13" s="91">
        <v>5820</v>
      </c>
      <c r="W13" s="89">
        <v>0</v>
      </c>
      <c r="X13" s="90">
        <v>10400</v>
      </c>
      <c r="Y13" s="91"/>
      <c r="Z13" s="89"/>
      <c r="AA13" s="90"/>
      <c r="AB13" s="91">
        <v>2725</v>
      </c>
      <c r="AC13" s="89">
        <v>0</v>
      </c>
      <c r="AD13" s="90">
        <v>3225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28101.32</v>
      </c>
      <c r="AL13" s="89">
        <v>0</v>
      </c>
      <c r="AM13" s="90">
        <v>28013.68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77505.04999999999</v>
      </c>
      <c r="BW13" s="77">
        <f t="shared" si="1"/>
        <v>0</v>
      </c>
      <c r="BX13" s="79">
        <f t="shared" si="2"/>
        <v>86004.12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7221.23</v>
      </c>
      <c r="E16" s="89">
        <v>0</v>
      </c>
      <c r="F16" s="90">
        <v>7221.23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6878.91</v>
      </c>
      <c r="AF16" s="89">
        <v>0</v>
      </c>
      <c r="AG16" s="101">
        <v>6878.91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14100.14</v>
      </c>
      <c r="BW16" s="77">
        <f t="shared" si="1"/>
        <v>0</v>
      </c>
      <c r="BX16" s="79">
        <f t="shared" si="2"/>
        <v>14100.14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916.67</v>
      </c>
      <c r="E18" s="89">
        <v>0</v>
      </c>
      <c r="F18" s="90">
        <v>916.67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916.67</v>
      </c>
      <c r="BW18" s="77">
        <f t="shared" si="1"/>
        <v>0</v>
      </c>
      <c r="BX18" s="79">
        <f t="shared" si="2"/>
        <v>916.67</v>
      </c>
    </row>
    <row r="19" spans="2:76" ht="15">
      <c r="B19" s="13">
        <v>110</v>
      </c>
      <c r="C19" s="25" t="s">
        <v>98</v>
      </c>
      <c r="D19" s="88">
        <v>4062.01</v>
      </c>
      <c r="E19" s="89">
        <v>0</v>
      </c>
      <c r="F19" s="90">
        <v>4062.01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4062.01</v>
      </c>
      <c r="BW19" s="77">
        <f t="shared" si="1"/>
        <v>0</v>
      </c>
      <c r="BX19" s="79">
        <f t="shared" si="2"/>
        <v>4062.01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343977.8599999999</v>
      </c>
      <c r="E20" s="78">
        <f t="shared" si="3"/>
        <v>6916.76</v>
      </c>
      <c r="F20" s="79">
        <f t="shared" si="3"/>
        <v>352766.94999999995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87202.13</v>
      </c>
      <c r="N20" s="78">
        <f t="shared" si="3"/>
        <v>0</v>
      </c>
      <c r="O20" s="77">
        <f t="shared" si="3"/>
        <v>89782.57999999999</v>
      </c>
      <c r="P20" s="98">
        <f t="shared" si="3"/>
        <v>7628.3099999999995</v>
      </c>
      <c r="Q20" s="78">
        <f t="shared" si="3"/>
        <v>0</v>
      </c>
      <c r="R20" s="77">
        <f t="shared" si="3"/>
        <v>7395.280000000001</v>
      </c>
      <c r="S20" s="98">
        <f t="shared" si="3"/>
        <v>4300</v>
      </c>
      <c r="T20" s="78">
        <f t="shared" si="3"/>
        <v>0</v>
      </c>
      <c r="U20" s="77">
        <f t="shared" si="3"/>
        <v>4200</v>
      </c>
      <c r="V20" s="98">
        <f t="shared" si="3"/>
        <v>5820</v>
      </c>
      <c r="W20" s="78">
        <f t="shared" si="3"/>
        <v>0</v>
      </c>
      <c r="X20" s="77">
        <f t="shared" si="3"/>
        <v>10400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75856.42</v>
      </c>
      <c r="AC20" s="78">
        <f t="shared" si="3"/>
        <v>0</v>
      </c>
      <c r="AD20" s="77">
        <f t="shared" si="3"/>
        <v>77366.98</v>
      </c>
      <c r="AE20" s="98">
        <f t="shared" si="3"/>
        <v>100199.18000000001</v>
      </c>
      <c r="AF20" s="78">
        <f t="shared" si="3"/>
        <v>0</v>
      </c>
      <c r="AG20" s="77">
        <f t="shared" si="3"/>
        <v>102360.86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34388.18</v>
      </c>
      <c r="AL20" s="78">
        <f t="shared" si="3"/>
        <v>0</v>
      </c>
      <c r="AM20" s="77">
        <f t="shared" si="3"/>
        <v>34426.82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49.2</v>
      </c>
      <c r="AR20" s="78">
        <f t="shared" si="3"/>
        <v>0</v>
      </c>
      <c r="AS20" s="77">
        <f t="shared" si="3"/>
        <v>49.2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659421.28</v>
      </c>
      <c r="BW20" s="77">
        <f>BW10+BW11+BW12+BW13+BW14+BW15+BW16+BW17+BW18+BW19</f>
        <v>6916.76</v>
      </c>
      <c r="BX20" s="95">
        <f>BX10+BX11+BX12+BX13+BX14+BX15+BX16+BX17+BX18+BX19</f>
        <v>678748.67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49538.979999999996</v>
      </c>
      <c r="E24" s="89">
        <v>0</v>
      </c>
      <c r="F24" s="90">
        <v>70880.78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39163.61</v>
      </c>
      <c r="T24" s="89">
        <v>0</v>
      </c>
      <c r="U24" s="101">
        <v>34422.69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10248</v>
      </c>
      <c r="AC24" s="89">
        <v>0</v>
      </c>
      <c r="AD24" s="101">
        <v>5368</v>
      </c>
      <c r="AE24" s="97">
        <v>59366.899999999994</v>
      </c>
      <c r="AF24" s="89">
        <v>0</v>
      </c>
      <c r="AG24" s="101">
        <v>44801.549999999996</v>
      </c>
      <c r="AH24" s="97"/>
      <c r="AI24" s="89"/>
      <c r="AJ24" s="101"/>
      <c r="AK24" s="97">
        <v>6777.08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165094.56999999998</v>
      </c>
      <c r="BW24" s="77">
        <f t="shared" si="4"/>
        <v>0</v>
      </c>
      <c r="BX24" s="79">
        <f t="shared" si="4"/>
        <v>155473.02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49538.979999999996</v>
      </c>
      <c r="E28" s="78">
        <f t="shared" si="5"/>
        <v>0</v>
      </c>
      <c r="F28" s="79">
        <f t="shared" si="5"/>
        <v>70880.78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39163.61</v>
      </c>
      <c r="T28" s="78">
        <f t="shared" si="5"/>
        <v>0</v>
      </c>
      <c r="U28" s="77">
        <f t="shared" si="5"/>
        <v>34422.69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10248</v>
      </c>
      <c r="AC28" s="78">
        <f t="shared" si="5"/>
        <v>0</v>
      </c>
      <c r="AD28" s="77">
        <f t="shared" si="5"/>
        <v>5368</v>
      </c>
      <c r="AE28" s="98">
        <f t="shared" si="5"/>
        <v>59366.899999999994</v>
      </c>
      <c r="AF28" s="78">
        <f t="shared" si="5"/>
        <v>0</v>
      </c>
      <c r="AG28" s="77">
        <f t="shared" si="5"/>
        <v>44801.549999999996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6777.08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165094.56999999998</v>
      </c>
      <c r="BW28" s="77">
        <f>BW23+BW24+BW25+BW26+BW27</f>
        <v>0</v>
      </c>
      <c r="BX28" s="95">
        <f>BX23+BX24+BX25+BX26+BX27</f>
        <v>155473.02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18726.32</v>
      </c>
      <c r="BM40" s="89">
        <v>0</v>
      </c>
      <c r="BN40" s="101">
        <v>18726.32</v>
      </c>
      <c r="BO40" s="97"/>
      <c r="BP40" s="89"/>
      <c r="BQ40" s="101"/>
      <c r="BR40" s="97"/>
      <c r="BS40" s="89"/>
      <c r="BT40" s="101"/>
      <c r="BU40" s="76"/>
      <c r="BV40" s="85">
        <f t="shared" si="10"/>
        <v>18726.32</v>
      </c>
      <c r="BW40" s="77">
        <f t="shared" si="10"/>
        <v>0</v>
      </c>
      <c r="BX40" s="79">
        <f t="shared" si="10"/>
        <v>18726.32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18726.32</v>
      </c>
      <c r="BM42" s="78">
        <f t="shared" si="12"/>
        <v>0</v>
      </c>
      <c r="BN42" s="77">
        <f t="shared" si="12"/>
        <v>18726.32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18726.32</v>
      </c>
      <c r="BW42" s="77">
        <f>BW38+BW39+BW40+BW41</f>
        <v>0</v>
      </c>
      <c r="BX42" s="95">
        <f>BX38+BX39+BX40+BX41</f>
        <v>18726.32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141398.09</v>
      </c>
      <c r="BS49" s="89">
        <v>0</v>
      </c>
      <c r="BT49" s="101">
        <v>129498.09</v>
      </c>
      <c r="BU49" s="76"/>
      <c r="BV49" s="85">
        <f aca="true" t="shared" si="15" ref="BV49:BX50">D49+G49+J49+M49+P49+S49+V49+Y49+AB49+AE49+AH49+AK49+AN49+AQ49+AT49+AW49+AZ49+BC49+BF49+BI49+BL49+BO49+BR49</f>
        <v>141398.09</v>
      </c>
      <c r="BW49" s="77">
        <f t="shared" si="15"/>
        <v>0</v>
      </c>
      <c r="BX49" s="79">
        <f t="shared" si="15"/>
        <v>129498.09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141398.09</v>
      </c>
      <c r="BS51" s="78">
        <f>BS49+BS50</f>
        <v>0</v>
      </c>
      <c r="BT51" s="77">
        <f>BT49+BT50</f>
        <v>129498.09</v>
      </c>
      <c r="BU51" s="85"/>
      <c r="BV51" s="85">
        <f>BV49+BV50</f>
        <v>141398.09</v>
      </c>
      <c r="BW51" s="77">
        <f>BW49+BW50</f>
        <v>0</v>
      </c>
      <c r="BX51" s="95">
        <f>BX49+BX50</f>
        <v>129498.09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393516.8399999999</v>
      </c>
      <c r="E53" s="86">
        <f t="shared" si="18"/>
        <v>6916.76</v>
      </c>
      <c r="F53" s="86">
        <f t="shared" si="18"/>
        <v>423647.73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87202.13</v>
      </c>
      <c r="N53" s="86">
        <f t="shared" si="18"/>
        <v>0</v>
      </c>
      <c r="O53" s="86">
        <f t="shared" si="18"/>
        <v>89782.57999999999</v>
      </c>
      <c r="P53" s="86">
        <f t="shared" si="18"/>
        <v>7628.3099999999995</v>
      </c>
      <c r="Q53" s="86">
        <f t="shared" si="18"/>
        <v>0</v>
      </c>
      <c r="R53" s="86">
        <f t="shared" si="18"/>
        <v>7395.280000000001</v>
      </c>
      <c r="S53" s="86">
        <f t="shared" si="18"/>
        <v>43463.61</v>
      </c>
      <c r="T53" s="86">
        <f t="shared" si="18"/>
        <v>0</v>
      </c>
      <c r="U53" s="86">
        <f t="shared" si="18"/>
        <v>38622.69</v>
      </c>
      <c r="V53" s="86">
        <f t="shared" si="18"/>
        <v>5820</v>
      </c>
      <c r="W53" s="86">
        <f t="shared" si="18"/>
        <v>0</v>
      </c>
      <c r="X53" s="86">
        <f t="shared" si="18"/>
        <v>10400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86104.42</v>
      </c>
      <c r="AC53" s="86">
        <f t="shared" si="18"/>
        <v>0</v>
      </c>
      <c r="AD53" s="86">
        <f t="shared" si="18"/>
        <v>82734.98</v>
      </c>
      <c r="AE53" s="86">
        <f t="shared" si="18"/>
        <v>159566.08000000002</v>
      </c>
      <c r="AF53" s="86">
        <f t="shared" si="18"/>
        <v>0</v>
      </c>
      <c r="AG53" s="86">
        <f t="shared" si="18"/>
        <v>147162.41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41165.26</v>
      </c>
      <c r="AL53" s="86">
        <f t="shared" si="19"/>
        <v>0</v>
      </c>
      <c r="AM53" s="86">
        <f t="shared" si="19"/>
        <v>34426.82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49.2</v>
      </c>
      <c r="AR53" s="86">
        <f t="shared" si="19"/>
        <v>0</v>
      </c>
      <c r="AS53" s="86">
        <f t="shared" si="19"/>
        <v>49.2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18726.32</v>
      </c>
      <c r="BM53" s="86">
        <f t="shared" si="19"/>
        <v>0</v>
      </c>
      <c r="BN53" s="86">
        <f t="shared" si="19"/>
        <v>18726.32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141398.09</v>
      </c>
      <c r="BS53" s="86">
        <f t="shared" si="19"/>
        <v>0</v>
      </c>
      <c r="BT53" s="86">
        <f t="shared" si="19"/>
        <v>129498.09</v>
      </c>
      <c r="BU53" s="86">
        <f>BU8</f>
        <v>0</v>
      </c>
      <c r="BV53" s="102">
        <f>BV8+BV20+BV28+BV35+BV42+BV46+BV51</f>
        <v>984640.2599999999</v>
      </c>
      <c r="BW53" s="87">
        <f>BW20+BW28+BW35+BW42+BW46+BW51</f>
        <v>6916.76</v>
      </c>
      <c r="BX53" s="87">
        <f>BX20+BX28+BX35+BX42+BX46+BX51</f>
        <v>982446.1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48482.49000000023</v>
      </c>
      <c r="BW54" s="93"/>
      <c r="BX54" s="94">
        <f>IF((Spese_Rendiconto_2016!BX53-Entrate_Rendiconto_2016!E58)&lt;0,Entrate_Rendiconto_2016!E58-Spese_Rendiconto_2016!BX53,0)</f>
        <v>211649.18999999983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2017-05-16T13:33:47Z</dcterms:modified>
  <cp:category/>
  <cp:version/>
  <cp:contentType/>
  <cp:contentStatus/>
</cp:coreProperties>
</file>