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<sst xmlns="http://schemas.openxmlformats.org/spreadsheetml/2006/main" count="870" uniqueCount="152">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</sst>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1141592.2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778455</v>
      </c>
      <c r="E10" s="45">
        <v>995298.4900000001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427489.14</v>
      </c>
      <c r="E14" s="45">
        <v>439719.66000000003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1205944.1400000001</v>
      </c>
      <c r="E16" s="51">
        <f>E10+E11+E12+E13+E14+E15</f>
        <v>1435018.1500000001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44305</v>
      </c>
      <c r="E18" s="45">
        <v>49550.100000000006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44305</v>
      </c>
      <c r="E23" s="51">
        <f>E18+E19+E20+E21+E22</f>
        <v>49550.100000000006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451438</v>
      </c>
      <c r="E25" s="45">
        <v>487675.57</v>
      </c>
    </row>
    <row r="26" spans="2:5" ht="15">
      <c r="B26" s="13">
        <v>30200</v>
      </c>
      <c r="C26" s="54" t="s">
        <v>28</v>
      </c>
      <c r="D26" s="39">
        <v>9232</v>
      </c>
      <c r="E26" s="45">
        <v>60763.32000000001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99803.6</v>
      </c>
      <c r="E29" s="50">
        <v>102291.9</v>
      </c>
    </row>
    <row r="30" spans="2:5" ht="15.75" thickBot="1">
      <c r="B30" s="16">
        <v>30000</v>
      </c>
      <c r="C30" s="15" t="s">
        <v>32</v>
      </c>
      <c r="D30" s="48">
        <f>D25+D26+D27+D28+D29</f>
        <v>560573.6</v>
      </c>
      <c r="E30" s="51">
        <f>E25+E26+E27+E28+E29</f>
        <v>650830.79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362572</v>
      </c>
      <c r="E33" s="59">
        <v>1137917.0299999998</v>
      </c>
    </row>
    <row r="34" spans="2:5" ht="15">
      <c r="B34" s="13">
        <v>40300</v>
      </c>
      <c r="C34" s="54" t="s">
        <v>37</v>
      </c>
      <c r="D34" s="61">
        <v>900</v>
      </c>
      <c r="E34" s="45">
        <v>900</v>
      </c>
    </row>
    <row r="35" spans="2:5" ht="15">
      <c r="B35" s="13">
        <v>40400</v>
      </c>
      <c r="C35" s="54" t="s">
        <v>38</v>
      </c>
      <c r="D35" s="39">
        <v>300</v>
      </c>
      <c r="E35" s="45">
        <v>300</v>
      </c>
    </row>
    <row r="36" spans="2:5" ht="15">
      <c r="B36" s="13">
        <v>40500</v>
      </c>
      <c r="C36" s="54" t="s">
        <v>39</v>
      </c>
      <c r="D36" s="49">
        <v>18000</v>
      </c>
      <c r="E36" s="50">
        <v>18000</v>
      </c>
    </row>
    <row r="37" spans="2:5" ht="15.75" thickBot="1">
      <c r="B37" s="16">
        <v>40000</v>
      </c>
      <c r="C37" s="15" t="s">
        <v>40</v>
      </c>
      <c r="D37" s="48">
        <f>D32+D33+D34+D35+D36</f>
        <v>381772</v>
      </c>
      <c r="E37" s="51">
        <f>E32+E33+E34+E35+E36</f>
        <v>1157117.0299999998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831486.9</v>
      </c>
      <c r="E51" s="62">
        <v>831486.9</v>
      </c>
    </row>
    <row r="52" spans="2:5" ht="15.75" thickBot="1">
      <c r="B52" s="16">
        <v>70000</v>
      </c>
      <c r="C52" s="15" t="s">
        <v>58</v>
      </c>
      <c r="D52" s="48">
        <f>D51</f>
        <v>831486.9</v>
      </c>
      <c r="E52" s="51">
        <f>E51</f>
        <v>831486.9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353049.37</v>
      </c>
      <c r="E54" s="45">
        <v>433874.19999999995</v>
      </c>
    </row>
    <row r="55" spans="2:5" ht="15">
      <c r="B55" s="13">
        <v>90200</v>
      </c>
      <c r="C55" s="54" t="s">
        <v>62</v>
      </c>
      <c r="D55" s="61">
        <v>62000</v>
      </c>
      <c r="E55" s="62">
        <v>66775.53</v>
      </c>
    </row>
    <row r="56" spans="2:5" ht="15.75" thickBot="1">
      <c r="B56" s="16">
        <v>90000</v>
      </c>
      <c r="C56" s="15" t="s">
        <v>63</v>
      </c>
      <c r="D56" s="48">
        <f>D54+D55</f>
        <v>415049.37</v>
      </c>
      <c r="E56" s="51">
        <f>E54+E55</f>
        <v>500649.73</v>
      </c>
    </row>
    <row r="57" spans="2:5" ht="16.5" thickBot="1" thickTop="1">
      <c r="B57" s="109" t="s">
        <v>64</v>
      </c>
      <c r="C57" s="110"/>
      <c r="D57" s="52">
        <f>D16+D23+D30+D37+D43+D49+D52+D56</f>
        <v>3439131.0100000002</v>
      </c>
      <c r="E57" s="55">
        <f>E16+E23+E30+E37+E43+E49+E52+E56</f>
        <v>4624652.699999999</v>
      </c>
    </row>
    <row r="58" spans="2:5" ht="16.5" thickBot="1" thickTop="1">
      <c r="B58" s="109" t="s">
        <v>65</v>
      </c>
      <c r="C58" s="110"/>
      <c r="D58" s="52">
        <f>D57+D5+D6+D7+D8</f>
        <v>3439131.0100000002</v>
      </c>
      <c r="E58" s="55">
        <f>E57+E5+E6+E7+E8</f>
        <v>5766244.899999999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778455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428795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1207250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44305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44305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433438</v>
      </c>
      <c r="E25" s="45"/>
    </row>
    <row r="26" spans="2:5" ht="15">
      <c r="B26" s="13">
        <v>30200</v>
      </c>
      <c r="C26" s="54" t="s">
        <v>28</v>
      </c>
      <c r="D26" s="39">
        <v>9232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99803.6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542573.6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63450</v>
      </c>
      <c r="E33" s="59"/>
    </row>
    <row r="34" spans="2:5" ht="15">
      <c r="B34" s="13">
        <v>40300</v>
      </c>
      <c r="C34" s="54" t="s">
        <v>37</v>
      </c>
      <c r="D34" s="61">
        <v>900</v>
      </c>
      <c r="E34" s="45"/>
    </row>
    <row r="35" spans="2:5" ht="15">
      <c r="B35" s="13">
        <v>40400</v>
      </c>
      <c r="C35" s="54" t="s">
        <v>38</v>
      </c>
      <c r="D35" s="39">
        <v>300</v>
      </c>
      <c r="E35" s="45"/>
    </row>
    <row r="36" spans="2:5" ht="15">
      <c r="B36" s="13">
        <v>40500</v>
      </c>
      <c r="C36" s="54" t="s">
        <v>39</v>
      </c>
      <c r="D36" s="49">
        <v>18000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82650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831486.9</v>
      </c>
      <c r="E51" s="62"/>
    </row>
    <row r="52" spans="2:5" ht="15.75" thickBot="1">
      <c r="B52" s="16">
        <v>70000</v>
      </c>
      <c r="C52" s="15" t="s">
        <v>58</v>
      </c>
      <c r="D52" s="48">
        <f>D51</f>
        <v>831486.9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353049.37</v>
      </c>
      <c r="E54" s="45"/>
    </row>
    <row r="55" spans="2:5" ht="15">
      <c r="B55" s="13">
        <v>90200</v>
      </c>
      <c r="C55" s="54" t="s">
        <v>62</v>
      </c>
      <c r="D55" s="61">
        <v>62000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415049.37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3123314.87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3123314.87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777455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428795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1206250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44305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44305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433438</v>
      </c>
      <c r="E25" s="45"/>
    </row>
    <row r="26" spans="2:5" ht="15">
      <c r="B26" s="13">
        <v>30200</v>
      </c>
      <c r="C26" s="54" t="s">
        <v>28</v>
      </c>
      <c r="D26" s="39">
        <v>9232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99803.6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542573.6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8950</v>
      </c>
      <c r="E33" s="59"/>
    </row>
    <row r="34" spans="2:5" ht="15">
      <c r="B34" s="13">
        <v>40300</v>
      </c>
      <c r="C34" s="54" t="s">
        <v>37</v>
      </c>
      <c r="D34" s="61">
        <v>900</v>
      </c>
      <c r="E34" s="45"/>
    </row>
    <row r="35" spans="2:5" ht="15">
      <c r="B35" s="13">
        <v>40400</v>
      </c>
      <c r="C35" s="54" t="s">
        <v>38</v>
      </c>
      <c r="D35" s="39">
        <v>300</v>
      </c>
      <c r="E35" s="45"/>
    </row>
    <row r="36" spans="2:5" ht="15">
      <c r="B36" s="13">
        <v>40500</v>
      </c>
      <c r="C36" s="54" t="s">
        <v>39</v>
      </c>
      <c r="D36" s="49">
        <v>18000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28150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831486.9</v>
      </c>
      <c r="E51" s="62"/>
    </row>
    <row r="52" spans="2:5" ht="15.75" thickBot="1">
      <c r="B52" s="16">
        <v>70000</v>
      </c>
      <c r="C52" s="15" t="s">
        <v>58</v>
      </c>
      <c r="D52" s="48">
        <f>D51</f>
        <v>831486.9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353049.37</v>
      </c>
      <c r="E54" s="45"/>
    </row>
    <row r="55" spans="2:5" ht="15">
      <c r="B55" s="13">
        <v>90200</v>
      </c>
      <c r="C55" s="54" t="s">
        <v>62</v>
      </c>
      <c r="D55" s="61">
        <v>62000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415049.37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3067814.87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3067814.87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316875.7</v>
      </c>
      <c r="E10" s="89">
        <v>0</v>
      </c>
      <c r="F10" s="90">
        <v>364172.52</v>
      </c>
      <c r="G10" s="88"/>
      <c r="H10" s="89"/>
      <c r="I10" s="90"/>
      <c r="J10" s="97">
        <v>83456</v>
      </c>
      <c r="K10" s="89">
        <v>0</v>
      </c>
      <c r="L10" s="101">
        <v>95728.69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60400</v>
      </c>
      <c r="AF10" s="89">
        <v>0</v>
      </c>
      <c r="AG10" s="90">
        <v>69194.31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460731.7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529095.52</v>
      </c>
    </row>
    <row r="11" spans="2:76" ht="15">
      <c r="B11" s="13">
        <v>102</v>
      </c>
      <c r="C11" s="25" t="s">
        <v>92</v>
      </c>
      <c r="D11" s="88">
        <v>26655</v>
      </c>
      <c r="E11" s="89">
        <v>0</v>
      </c>
      <c r="F11" s="90">
        <v>30736.37</v>
      </c>
      <c r="G11" s="88"/>
      <c r="H11" s="89"/>
      <c r="I11" s="90"/>
      <c r="J11" s="97">
        <v>5700</v>
      </c>
      <c r="K11" s="89">
        <v>0</v>
      </c>
      <c r="L11" s="101">
        <v>6517.8099999999995</v>
      </c>
      <c r="M11" s="91">
        <v>0</v>
      </c>
      <c r="N11" s="89">
        <v>0</v>
      </c>
      <c r="O11" s="90">
        <v>0</v>
      </c>
      <c r="P11" s="91">
        <v>500</v>
      </c>
      <c r="Q11" s="89">
        <v>0</v>
      </c>
      <c r="R11" s="90">
        <v>500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4150</v>
      </c>
      <c r="AF11" s="89">
        <v>0</v>
      </c>
      <c r="AG11" s="90">
        <v>4785.18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37005</v>
      </c>
      <c r="BW11" s="77">
        <f t="shared" si="1"/>
        <v>0</v>
      </c>
      <c r="BX11" s="79">
        <f t="shared" si="2"/>
        <v>42539.36</v>
      </c>
    </row>
    <row r="12" spans="2:76" ht="15">
      <c r="B12" s="13">
        <v>103</v>
      </c>
      <c r="C12" s="25" t="s">
        <v>93</v>
      </c>
      <c r="D12" s="88">
        <v>247824.67</v>
      </c>
      <c r="E12" s="89">
        <v>0</v>
      </c>
      <c r="F12" s="90">
        <v>299729.5000000001</v>
      </c>
      <c r="G12" s="88"/>
      <c r="H12" s="89"/>
      <c r="I12" s="90"/>
      <c r="J12" s="97">
        <v>22550</v>
      </c>
      <c r="K12" s="89">
        <v>0</v>
      </c>
      <c r="L12" s="101">
        <v>28832.63</v>
      </c>
      <c r="M12" s="91">
        <v>188447</v>
      </c>
      <c r="N12" s="89">
        <v>0</v>
      </c>
      <c r="O12" s="90">
        <v>253123.15999999997</v>
      </c>
      <c r="P12" s="91">
        <v>17800</v>
      </c>
      <c r="Q12" s="89">
        <v>0</v>
      </c>
      <c r="R12" s="90">
        <v>23181.299999999996</v>
      </c>
      <c r="S12" s="91">
        <v>28150</v>
      </c>
      <c r="T12" s="89">
        <v>0</v>
      </c>
      <c r="U12" s="90">
        <v>43088.14</v>
      </c>
      <c r="V12" s="91">
        <v>5200</v>
      </c>
      <c r="W12" s="89">
        <v>0</v>
      </c>
      <c r="X12" s="90">
        <v>6244.04</v>
      </c>
      <c r="Y12" s="91">
        <v>800</v>
      </c>
      <c r="Z12" s="89">
        <v>0</v>
      </c>
      <c r="AA12" s="90">
        <v>800</v>
      </c>
      <c r="AB12" s="91">
        <v>264563.23</v>
      </c>
      <c r="AC12" s="89">
        <v>0</v>
      </c>
      <c r="AD12" s="90">
        <v>313872.4799999999</v>
      </c>
      <c r="AE12" s="91">
        <v>172400</v>
      </c>
      <c r="AF12" s="89">
        <v>0</v>
      </c>
      <c r="AG12" s="90">
        <v>221627.57</v>
      </c>
      <c r="AH12" s="91">
        <v>600</v>
      </c>
      <c r="AI12" s="89">
        <v>0</v>
      </c>
      <c r="AJ12" s="90">
        <v>600</v>
      </c>
      <c r="AK12" s="91">
        <v>17400</v>
      </c>
      <c r="AL12" s="89">
        <v>0</v>
      </c>
      <c r="AM12" s="90">
        <v>21140.129999999997</v>
      </c>
      <c r="AN12" s="91"/>
      <c r="AO12" s="89"/>
      <c r="AP12" s="90"/>
      <c r="AQ12" s="91">
        <v>8800</v>
      </c>
      <c r="AR12" s="89">
        <v>0</v>
      </c>
      <c r="AS12" s="90">
        <v>10428.09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974534.9</v>
      </c>
      <c r="BW12" s="77">
        <f t="shared" si="1"/>
        <v>0</v>
      </c>
      <c r="BX12" s="79">
        <f t="shared" si="2"/>
        <v>1222667.04</v>
      </c>
    </row>
    <row r="13" spans="2:76" ht="15">
      <c r="B13" s="13">
        <v>104</v>
      </c>
      <c r="C13" s="25" t="s">
        <v>19</v>
      </c>
      <c r="D13" s="88">
        <v>20100</v>
      </c>
      <c r="E13" s="89">
        <v>0</v>
      </c>
      <c r="F13" s="90">
        <v>29125.510000000002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4000</v>
      </c>
      <c r="N13" s="89">
        <v>0</v>
      </c>
      <c r="O13" s="90">
        <v>5000</v>
      </c>
      <c r="P13" s="91">
        <v>3300</v>
      </c>
      <c r="Q13" s="89">
        <v>0</v>
      </c>
      <c r="R13" s="90">
        <v>3300</v>
      </c>
      <c r="S13" s="91">
        <v>8000</v>
      </c>
      <c r="T13" s="89">
        <v>0</v>
      </c>
      <c r="U13" s="90">
        <v>9890</v>
      </c>
      <c r="V13" s="91">
        <v>3000</v>
      </c>
      <c r="W13" s="89">
        <v>0</v>
      </c>
      <c r="X13" s="90">
        <v>3000</v>
      </c>
      <c r="Y13" s="91">
        <v>4500</v>
      </c>
      <c r="Z13" s="89">
        <v>0</v>
      </c>
      <c r="AA13" s="90">
        <v>4500</v>
      </c>
      <c r="AB13" s="91">
        <v>3750</v>
      </c>
      <c r="AC13" s="89">
        <v>0</v>
      </c>
      <c r="AD13" s="90">
        <v>5300.35</v>
      </c>
      <c r="AE13" s="91">
        <v>700</v>
      </c>
      <c r="AF13" s="89">
        <v>0</v>
      </c>
      <c r="AG13" s="90">
        <v>700</v>
      </c>
      <c r="AH13" s="91">
        <v>1150</v>
      </c>
      <c r="AI13" s="89">
        <v>0</v>
      </c>
      <c r="AJ13" s="90">
        <v>1150</v>
      </c>
      <c r="AK13" s="91">
        <v>121331</v>
      </c>
      <c r="AL13" s="89">
        <v>0</v>
      </c>
      <c r="AM13" s="90">
        <v>132824.02</v>
      </c>
      <c r="AN13" s="91"/>
      <c r="AO13" s="89"/>
      <c r="AP13" s="90"/>
      <c r="AQ13" s="91">
        <v>700</v>
      </c>
      <c r="AR13" s="89">
        <v>0</v>
      </c>
      <c r="AS13" s="90">
        <v>700</v>
      </c>
      <c r="AT13" s="91"/>
      <c r="AU13" s="89"/>
      <c r="AV13" s="90"/>
      <c r="AW13" s="97">
        <v>6300</v>
      </c>
      <c r="AX13" s="89">
        <v>0</v>
      </c>
      <c r="AY13" s="101">
        <v>6300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176831</v>
      </c>
      <c r="BW13" s="77">
        <f t="shared" si="1"/>
        <v>0</v>
      </c>
      <c r="BX13" s="79">
        <f t="shared" si="2"/>
        <v>201789.88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13050</v>
      </c>
      <c r="BM16" s="89">
        <v>0</v>
      </c>
      <c r="BN16" s="90">
        <v>13050</v>
      </c>
      <c r="BO16" s="91"/>
      <c r="BP16" s="89"/>
      <c r="BQ16" s="90"/>
      <c r="BR16" s="97"/>
      <c r="BS16" s="89"/>
      <c r="BT16" s="101"/>
      <c r="BU16" s="76"/>
      <c r="BV16" s="85">
        <f t="shared" si="0"/>
        <v>13050</v>
      </c>
      <c r="BW16" s="77">
        <f t="shared" si="1"/>
        <v>0</v>
      </c>
      <c r="BX16" s="79">
        <f t="shared" si="2"/>
        <v>13050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15700</v>
      </c>
      <c r="E18" s="89">
        <v>0</v>
      </c>
      <c r="F18" s="90">
        <v>16994.13</v>
      </c>
      <c r="G18" s="88"/>
      <c r="H18" s="89"/>
      <c r="I18" s="90"/>
      <c r="J18" s="97">
        <v>300</v>
      </c>
      <c r="K18" s="89">
        <v>0</v>
      </c>
      <c r="L18" s="101">
        <v>300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16000</v>
      </c>
      <c r="BW18" s="77">
        <f t="shared" si="1"/>
        <v>0</v>
      </c>
      <c r="BX18" s="79">
        <f t="shared" si="2"/>
        <v>17294.13</v>
      </c>
    </row>
    <row r="19" spans="2:76" ht="15">
      <c r="B19" s="13">
        <v>110</v>
      </c>
      <c r="C19" s="25" t="s">
        <v>98</v>
      </c>
      <c r="D19" s="88">
        <v>34895.76</v>
      </c>
      <c r="E19" s="89">
        <v>0</v>
      </c>
      <c r="F19" s="90">
        <v>35023.75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0</v>
      </c>
      <c r="N19" s="89">
        <v>0</v>
      </c>
      <c r="O19" s="101">
        <v>0</v>
      </c>
      <c r="P19" s="97">
        <v>250</v>
      </c>
      <c r="Q19" s="89">
        <v>0</v>
      </c>
      <c r="R19" s="101">
        <v>250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1500</v>
      </c>
      <c r="Z19" s="89">
        <v>0</v>
      </c>
      <c r="AA19" s="101">
        <v>2412.36</v>
      </c>
      <c r="AB19" s="97"/>
      <c r="AC19" s="89"/>
      <c r="AD19" s="101"/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55169.380000000005</v>
      </c>
      <c r="BJ19" s="89">
        <v>0</v>
      </c>
      <c r="BK19" s="101">
        <v>50000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91815.14000000001</v>
      </c>
      <c r="BW19" s="77">
        <f t="shared" si="1"/>
        <v>0</v>
      </c>
      <c r="BX19" s="79">
        <f t="shared" si="2"/>
        <v>87686.11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662051.13</v>
      </c>
      <c r="E20" s="78">
        <f t="shared" si="3"/>
        <v>0</v>
      </c>
      <c r="F20" s="79">
        <f t="shared" si="3"/>
        <v>775781.7800000001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112006</v>
      </c>
      <c r="K20" s="78">
        <f t="shared" si="3"/>
        <v>0</v>
      </c>
      <c r="L20" s="77">
        <f t="shared" si="3"/>
        <v>131379.13</v>
      </c>
      <c r="M20" s="98">
        <f t="shared" si="3"/>
        <v>192447</v>
      </c>
      <c r="N20" s="78">
        <f t="shared" si="3"/>
        <v>0</v>
      </c>
      <c r="O20" s="77">
        <f t="shared" si="3"/>
        <v>258123.15999999997</v>
      </c>
      <c r="P20" s="98">
        <f t="shared" si="3"/>
        <v>21850</v>
      </c>
      <c r="Q20" s="78">
        <f t="shared" si="3"/>
        <v>0</v>
      </c>
      <c r="R20" s="77">
        <f t="shared" si="3"/>
        <v>27231.299999999996</v>
      </c>
      <c r="S20" s="98">
        <f t="shared" si="3"/>
        <v>36150</v>
      </c>
      <c r="T20" s="78">
        <f t="shared" si="3"/>
        <v>0</v>
      </c>
      <c r="U20" s="77">
        <f t="shared" si="3"/>
        <v>52978.14</v>
      </c>
      <c r="V20" s="98">
        <f t="shared" si="3"/>
        <v>8200</v>
      </c>
      <c r="W20" s="78">
        <f t="shared" si="3"/>
        <v>0</v>
      </c>
      <c r="X20" s="77">
        <f t="shared" si="3"/>
        <v>9244.04</v>
      </c>
      <c r="Y20" s="98">
        <f t="shared" si="3"/>
        <v>6800</v>
      </c>
      <c r="Z20" s="78">
        <f t="shared" si="3"/>
        <v>0</v>
      </c>
      <c r="AA20" s="77">
        <f t="shared" si="3"/>
        <v>7712.360000000001</v>
      </c>
      <c r="AB20" s="98">
        <f t="shared" si="3"/>
        <v>268313.23</v>
      </c>
      <c r="AC20" s="78">
        <f t="shared" si="3"/>
        <v>0</v>
      </c>
      <c r="AD20" s="77">
        <f t="shared" si="3"/>
        <v>319172.8299999999</v>
      </c>
      <c r="AE20" s="98">
        <f t="shared" si="3"/>
        <v>237650</v>
      </c>
      <c r="AF20" s="78">
        <f t="shared" si="3"/>
        <v>0</v>
      </c>
      <c r="AG20" s="77">
        <f t="shared" si="3"/>
        <v>296307.06</v>
      </c>
      <c r="AH20" s="98">
        <f t="shared" si="3"/>
        <v>1750</v>
      </c>
      <c r="AI20" s="78">
        <f t="shared" si="3"/>
        <v>0</v>
      </c>
      <c r="AJ20" s="77">
        <f t="shared" si="3"/>
        <v>1750</v>
      </c>
      <c r="AK20" s="98">
        <f t="shared" si="3"/>
        <v>138731</v>
      </c>
      <c r="AL20" s="78">
        <f t="shared" si="3"/>
        <v>0</v>
      </c>
      <c r="AM20" s="77">
        <f t="shared" si="3"/>
        <v>153964.15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9500</v>
      </c>
      <c r="AR20" s="78">
        <f t="shared" si="3"/>
        <v>0</v>
      </c>
      <c r="AS20" s="77">
        <f t="shared" si="3"/>
        <v>11128.09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6300</v>
      </c>
      <c r="AX20" s="78">
        <f t="shared" si="3"/>
        <v>0</v>
      </c>
      <c r="AY20" s="77">
        <f t="shared" si="3"/>
        <v>6300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55169.380000000005</v>
      </c>
      <c r="BJ20" s="78">
        <f t="shared" si="3"/>
        <v>0</v>
      </c>
      <c r="BK20" s="77">
        <f t="shared" si="3"/>
        <v>50000</v>
      </c>
      <c r="BL20" s="98">
        <f t="shared" si="3"/>
        <v>13050</v>
      </c>
      <c r="BM20" s="78">
        <f t="shared" si="3"/>
        <v>0</v>
      </c>
      <c r="BN20" s="77">
        <f t="shared" si="3"/>
        <v>13050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1769967.7400000002</v>
      </c>
      <c r="BW20" s="77">
        <f>BW10+BW11+BW12+BW13+BW14+BW15+BW16+BW17+BW18+BW19</f>
        <v>0</v>
      </c>
      <c r="BX20" s="95">
        <f>BX10+BX11+BX12+BX13+BX14+BX15+BX16+BX17+BX18+BX19</f>
        <v>2114122.0399999996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63172</v>
      </c>
      <c r="E24" s="89">
        <v>0</v>
      </c>
      <c r="F24" s="90">
        <v>80724.51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0</v>
      </c>
      <c r="O24" s="101">
        <v>382342.69</v>
      </c>
      <c r="P24" s="97">
        <v>3000</v>
      </c>
      <c r="Q24" s="89">
        <v>0</v>
      </c>
      <c r="R24" s="101">
        <v>3000</v>
      </c>
      <c r="S24" s="97">
        <v>0</v>
      </c>
      <c r="T24" s="89">
        <v>0</v>
      </c>
      <c r="U24" s="101">
        <v>0</v>
      </c>
      <c r="V24" s="97">
        <v>58000</v>
      </c>
      <c r="W24" s="89">
        <v>0</v>
      </c>
      <c r="X24" s="101">
        <v>387554.28</v>
      </c>
      <c r="Y24" s="97">
        <v>235450</v>
      </c>
      <c r="Z24" s="89">
        <v>0</v>
      </c>
      <c r="AA24" s="101">
        <v>598615.74</v>
      </c>
      <c r="AB24" s="97">
        <v>0</v>
      </c>
      <c r="AC24" s="89">
        <v>0</v>
      </c>
      <c r="AD24" s="101">
        <v>20959.109999999997</v>
      </c>
      <c r="AE24" s="97">
        <v>27250</v>
      </c>
      <c r="AF24" s="89">
        <v>0</v>
      </c>
      <c r="AG24" s="101">
        <v>84142.48</v>
      </c>
      <c r="AH24" s="97"/>
      <c r="AI24" s="89"/>
      <c r="AJ24" s="101"/>
      <c r="AK24" s="97">
        <v>0</v>
      </c>
      <c r="AL24" s="89">
        <v>0</v>
      </c>
      <c r="AM24" s="101">
        <v>120000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386872</v>
      </c>
      <c r="BW24" s="77">
        <f t="shared" si="4"/>
        <v>0</v>
      </c>
      <c r="BX24" s="79">
        <f t="shared" si="4"/>
        <v>1677338.81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>
        <v>10055</v>
      </c>
      <c r="AC25" s="89">
        <v>0</v>
      </c>
      <c r="AD25" s="101">
        <v>10055</v>
      </c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10055</v>
      </c>
      <c r="BW25" s="77">
        <f t="shared" si="4"/>
        <v>0</v>
      </c>
      <c r="BX25" s="79">
        <f t="shared" si="4"/>
        <v>10055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0</v>
      </c>
      <c r="V26" s="97"/>
      <c r="W26" s="89"/>
      <c r="X26" s="101"/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>
        <v>0</v>
      </c>
      <c r="K27" s="89">
        <v>0</v>
      </c>
      <c r="L27" s="101">
        <v>0</v>
      </c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63172</v>
      </c>
      <c r="E28" s="78">
        <f t="shared" si="5"/>
        <v>0</v>
      </c>
      <c r="F28" s="79">
        <f t="shared" si="5"/>
        <v>80724.51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382342.69</v>
      </c>
      <c r="P28" s="98">
        <f t="shared" si="5"/>
        <v>3000</v>
      </c>
      <c r="Q28" s="78">
        <f t="shared" si="5"/>
        <v>0</v>
      </c>
      <c r="R28" s="77">
        <f t="shared" si="5"/>
        <v>3000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58000</v>
      </c>
      <c r="W28" s="78">
        <f t="shared" si="5"/>
        <v>0</v>
      </c>
      <c r="X28" s="77">
        <f t="shared" si="5"/>
        <v>387554.28</v>
      </c>
      <c r="Y28" s="98">
        <f t="shared" si="5"/>
        <v>235450</v>
      </c>
      <c r="Z28" s="78">
        <f t="shared" si="5"/>
        <v>0</v>
      </c>
      <c r="AA28" s="77">
        <f t="shared" si="5"/>
        <v>598615.74</v>
      </c>
      <c r="AB28" s="98">
        <f t="shared" si="5"/>
        <v>10055</v>
      </c>
      <c r="AC28" s="78">
        <f t="shared" si="5"/>
        <v>0</v>
      </c>
      <c r="AD28" s="77">
        <f t="shared" si="5"/>
        <v>31014.109999999997</v>
      </c>
      <c r="AE28" s="98">
        <f t="shared" si="5"/>
        <v>27250</v>
      </c>
      <c r="AF28" s="78">
        <f t="shared" si="5"/>
        <v>0</v>
      </c>
      <c r="AG28" s="77">
        <f t="shared" si="5"/>
        <v>84142.48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120000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396927</v>
      </c>
      <c r="BW28" s="77">
        <f>BW23+BW24+BW25+BW26+BW27</f>
        <v>0</v>
      </c>
      <c r="BX28" s="95">
        <f>BX23+BX24+BX25+BX26+BX27</f>
        <v>1687393.81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25700</v>
      </c>
      <c r="BM40" s="89">
        <v>0</v>
      </c>
      <c r="BN40" s="101">
        <v>25700</v>
      </c>
      <c r="BO40" s="97"/>
      <c r="BP40" s="89"/>
      <c r="BQ40" s="101"/>
      <c r="BR40" s="97"/>
      <c r="BS40" s="89"/>
      <c r="BT40" s="101"/>
      <c r="BU40" s="76"/>
      <c r="BV40" s="85">
        <f t="shared" si="10"/>
        <v>25700</v>
      </c>
      <c r="BW40" s="77">
        <f t="shared" si="10"/>
        <v>0</v>
      </c>
      <c r="BX40" s="79">
        <f t="shared" si="10"/>
        <v>25700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25700</v>
      </c>
      <c r="BM42" s="78">
        <f t="shared" si="12"/>
        <v>0</v>
      </c>
      <c r="BN42" s="77">
        <f t="shared" si="12"/>
        <v>25700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25700</v>
      </c>
      <c r="BW42" s="77">
        <f>BW38+BW39+BW40+BW41</f>
        <v>0</v>
      </c>
      <c r="BX42" s="95">
        <f>BX38+BX39+BX40+BX41</f>
        <v>25700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831486.9</v>
      </c>
      <c r="BP45" s="89">
        <v>0</v>
      </c>
      <c r="BQ45" s="101">
        <v>831486.9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831486.9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831486.9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831486.9</v>
      </c>
      <c r="BP46" s="78">
        <f>BP45</f>
        <v>0</v>
      </c>
      <c r="BQ46" s="95">
        <f>BQ45</f>
        <v>831486.9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831486.9</v>
      </c>
      <c r="BW46" s="77">
        <f>BW45</f>
        <v>0</v>
      </c>
      <c r="BX46" s="95">
        <f>BX45</f>
        <v>831486.9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353049.37</v>
      </c>
      <c r="BS49" s="89">
        <v>0</v>
      </c>
      <c r="BT49" s="101">
        <v>428690.7</v>
      </c>
      <c r="BU49" s="76"/>
      <c r="BV49" s="85">
        <f aca="true" t="shared" si="15" ref="BV49:BX50">D49+G49+J49+M49+P49+S49+V49+Y49+AB49+AE49+AH49+AK49+AN49+AQ49+AT49+AW49+AZ49+BC49+BF49+BI49+BL49+BO49+BR49</f>
        <v>353049.37</v>
      </c>
      <c r="BW49" s="77">
        <f t="shared" si="15"/>
        <v>0</v>
      </c>
      <c r="BX49" s="79">
        <f t="shared" si="15"/>
        <v>428690.7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>
        <v>73717.83</v>
      </c>
      <c r="BU50" s="76"/>
      <c r="BV50" s="85">
        <f t="shared" si="15"/>
        <v>62000</v>
      </c>
      <c r="BW50" s="77">
        <f t="shared" si="15"/>
        <v>0</v>
      </c>
      <c r="BX50" s="79">
        <f t="shared" si="15"/>
        <v>73717.83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415049.37</v>
      </c>
      <c r="BS51" s="78">
        <f>BS49+BS50</f>
        <v>0</v>
      </c>
      <c r="BT51" s="77">
        <f>BT49+BT50</f>
        <v>502408.53</v>
      </c>
      <c r="BU51" s="85"/>
      <c r="BV51" s="85">
        <f>BV49+BV50</f>
        <v>415049.37</v>
      </c>
      <c r="BW51" s="77">
        <f>BW49+BW50</f>
        <v>0</v>
      </c>
      <c r="BX51" s="95">
        <f>BX49+BX50</f>
        <v>502408.53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725223.13</v>
      </c>
      <c r="E53" s="86">
        <f t="shared" si="18"/>
        <v>0</v>
      </c>
      <c r="F53" s="86">
        <f t="shared" si="18"/>
        <v>856506.2900000002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112006</v>
      </c>
      <c r="K53" s="86">
        <f t="shared" si="18"/>
        <v>0</v>
      </c>
      <c r="L53" s="86">
        <f t="shared" si="18"/>
        <v>131379.13</v>
      </c>
      <c r="M53" s="86">
        <f t="shared" si="18"/>
        <v>192447</v>
      </c>
      <c r="N53" s="86">
        <f t="shared" si="18"/>
        <v>0</v>
      </c>
      <c r="O53" s="86">
        <f t="shared" si="18"/>
        <v>640465.85</v>
      </c>
      <c r="P53" s="86">
        <f t="shared" si="18"/>
        <v>24850</v>
      </c>
      <c r="Q53" s="86">
        <f t="shared" si="18"/>
        <v>0</v>
      </c>
      <c r="R53" s="86">
        <f t="shared" si="18"/>
        <v>30231.299999999996</v>
      </c>
      <c r="S53" s="86">
        <f t="shared" si="18"/>
        <v>36150</v>
      </c>
      <c r="T53" s="86">
        <f t="shared" si="18"/>
        <v>0</v>
      </c>
      <c r="U53" s="86">
        <f t="shared" si="18"/>
        <v>52978.14</v>
      </c>
      <c r="V53" s="86">
        <f t="shared" si="18"/>
        <v>66200</v>
      </c>
      <c r="W53" s="86">
        <f t="shared" si="18"/>
        <v>0</v>
      </c>
      <c r="X53" s="86">
        <f t="shared" si="18"/>
        <v>396798.32</v>
      </c>
      <c r="Y53" s="86">
        <f t="shared" si="18"/>
        <v>242250</v>
      </c>
      <c r="Z53" s="86">
        <f t="shared" si="18"/>
        <v>0</v>
      </c>
      <c r="AA53" s="86">
        <f t="shared" si="18"/>
        <v>606328.1</v>
      </c>
      <c r="AB53" s="86">
        <f t="shared" si="18"/>
        <v>278368.23</v>
      </c>
      <c r="AC53" s="86">
        <f t="shared" si="18"/>
        <v>0</v>
      </c>
      <c r="AD53" s="86">
        <f t="shared" si="18"/>
        <v>350186.9399999999</v>
      </c>
      <c r="AE53" s="86">
        <f t="shared" si="18"/>
        <v>264900</v>
      </c>
      <c r="AF53" s="86">
        <f t="shared" si="18"/>
        <v>0</v>
      </c>
      <c r="AG53" s="86">
        <f t="shared" si="18"/>
        <v>380449.54</v>
      </c>
      <c r="AH53" s="86">
        <f t="shared" si="18"/>
        <v>1750</v>
      </c>
      <c r="AI53" s="86">
        <f t="shared" si="18"/>
        <v>0</v>
      </c>
      <c r="AJ53" s="86">
        <f aca="true" t="shared" si="19" ref="AJ53:BT53">AJ20+AJ28+AJ35+AJ42+AJ46+AJ51</f>
        <v>1750</v>
      </c>
      <c r="AK53" s="86">
        <f t="shared" si="19"/>
        <v>138731</v>
      </c>
      <c r="AL53" s="86">
        <f t="shared" si="19"/>
        <v>0</v>
      </c>
      <c r="AM53" s="86">
        <f t="shared" si="19"/>
        <v>273964.15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9500</v>
      </c>
      <c r="AR53" s="86">
        <f t="shared" si="19"/>
        <v>0</v>
      </c>
      <c r="AS53" s="86">
        <f t="shared" si="19"/>
        <v>11128.09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6300</v>
      </c>
      <c r="AX53" s="86">
        <f t="shared" si="19"/>
        <v>0</v>
      </c>
      <c r="AY53" s="86">
        <f t="shared" si="19"/>
        <v>6300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55169.380000000005</v>
      </c>
      <c r="BJ53" s="86">
        <f t="shared" si="19"/>
        <v>0</v>
      </c>
      <c r="BK53" s="86">
        <f t="shared" si="19"/>
        <v>50000</v>
      </c>
      <c r="BL53" s="86">
        <f t="shared" si="19"/>
        <v>38750</v>
      </c>
      <c r="BM53" s="86">
        <f t="shared" si="19"/>
        <v>0</v>
      </c>
      <c r="BN53" s="86">
        <f t="shared" si="19"/>
        <v>38750</v>
      </c>
      <c r="BO53" s="86">
        <f t="shared" si="19"/>
        <v>831486.9</v>
      </c>
      <c r="BP53" s="86">
        <f t="shared" si="19"/>
        <v>0</v>
      </c>
      <c r="BQ53" s="86">
        <f t="shared" si="19"/>
        <v>831486.9</v>
      </c>
      <c r="BR53" s="86">
        <f t="shared" si="19"/>
        <v>415049.37</v>
      </c>
      <c r="BS53" s="86">
        <f t="shared" si="19"/>
        <v>0</v>
      </c>
      <c r="BT53" s="86">
        <f t="shared" si="19"/>
        <v>502408.53</v>
      </c>
      <c r="BU53" s="86">
        <f>BU8</f>
        <v>0</v>
      </c>
      <c r="BV53" s="102">
        <f>BV8+BV20+BV28+BV35+BV42+BV46+BV51</f>
        <v>3439131.0100000002</v>
      </c>
      <c r="BW53" s="87">
        <f>BW20+BW28+BW35+BW42+BW46+BW51</f>
        <v>0</v>
      </c>
      <c r="BX53" s="87">
        <f>BX20+BX28+BX35+BX42+BX46+BX51</f>
        <v>5161111.28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305211.7</v>
      </c>
      <c r="E10" s="89">
        <v>0</v>
      </c>
      <c r="F10" s="90"/>
      <c r="G10" s="88"/>
      <c r="H10" s="89"/>
      <c r="I10" s="90"/>
      <c r="J10" s="97">
        <v>81256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444867.7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25900</v>
      </c>
      <c r="E11" s="89">
        <v>0</v>
      </c>
      <c r="F11" s="90"/>
      <c r="G11" s="88"/>
      <c r="H11" s="89"/>
      <c r="I11" s="90"/>
      <c r="J11" s="97">
        <v>5500</v>
      </c>
      <c r="K11" s="89">
        <v>0</v>
      </c>
      <c r="L11" s="101"/>
      <c r="M11" s="91">
        <v>0</v>
      </c>
      <c r="N11" s="89">
        <v>0</v>
      </c>
      <c r="O11" s="90"/>
      <c r="P11" s="91">
        <v>500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4000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35900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243453.67</v>
      </c>
      <c r="E12" s="89">
        <v>0</v>
      </c>
      <c r="F12" s="90"/>
      <c r="G12" s="88"/>
      <c r="H12" s="89"/>
      <c r="I12" s="90"/>
      <c r="J12" s="97">
        <v>22550</v>
      </c>
      <c r="K12" s="89">
        <v>0</v>
      </c>
      <c r="L12" s="101"/>
      <c r="M12" s="91">
        <v>190764</v>
      </c>
      <c r="N12" s="89">
        <v>0</v>
      </c>
      <c r="O12" s="90"/>
      <c r="P12" s="91">
        <v>17800</v>
      </c>
      <c r="Q12" s="89">
        <v>0</v>
      </c>
      <c r="R12" s="90"/>
      <c r="S12" s="91">
        <v>28150</v>
      </c>
      <c r="T12" s="89">
        <v>0</v>
      </c>
      <c r="U12" s="90"/>
      <c r="V12" s="91">
        <v>5200</v>
      </c>
      <c r="W12" s="89">
        <v>0</v>
      </c>
      <c r="X12" s="90"/>
      <c r="Y12" s="91">
        <v>800</v>
      </c>
      <c r="Z12" s="89">
        <v>0</v>
      </c>
      <c r="AA12" s="90"/>
      <c r="AB12" s="91">
        <v>266199.21</v>
      </c>
      <c r="AC12" s="89">
        <v>0</v>
      </c>
      <c r="AD12" s="90"/>
      <c r="AE12" s="91">
        <v>162400</v>
      </c>
      <c r="AF12" s="89">
        <v>0</v>
      </c>
      <c r="AG12" s="90"/>
      <c r="AH12" s="91">
        <v>600</v>
      </c>
      <c r="AI12" s="89">
        <v>0</v>
      </c>
      <c r="AJ12" s="90"/>
      <c r="AK12" s="91">
        <v>17400</v>
      </c>
      <c r="AL12" s="89">
        <v>0</v>
      </c>
      <c r="AM12" s="90"/>
      <c r="AN12" s="91"/>
      <c r="AO12" s="89"/>
      <c r="AP12" s="90"/>
      <c r="AQ12" s="91">
        <v>8800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964116.8800000001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20100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4000</v>
      </c>
      <c r="N13" s="89">
        <v>0</v>
      </c>
      <c r="O13" s="90"/>
      <c r="P13" s="91">
        <v>3300</v>
      </c>
      <c r="Q13" s="89">
        <v>0</v>
      </c>
      <c r="R13" s="90"/>
      <c r="S13" s="91">
        <v>8000</v>
      </c>
      <c r="T13" s="89">
        <v>0</v>
      </c>
      <c r="U13" s="90"/>
      <c r="V13" s="91">
        <v>3000</v>
      </c>
      <c r="W13" s="89">
        <v>0</v>
      </c>
      <c r="X13" s="90"/>
      <c r="Y13" s="91">
        <v>4500</v>
      </c>
      <c r="Z13" s="89">
        <v>0</v>
      </c>
      <c r="AA13" s="90"/>
      <c r="AB13" s="91">
        <v>3750</v>
      </c>
      <c r="AC13" s="89">
        <v>0</v>
      </c>
      <c r="AD13" s="90"/>
      <c r="AE13" s="91">
        <v>700</v>
      </c>
      <c r="AF13" s="89">
        <v>0</v>
      </c>
      <c r="AG13" s="90"/>
      <c r="AH13" s="91">
        <v>1150</v>
      </c>
      <c r="AI13" s="89">
        <v>0</v>
      </c>
      <c r="AJ13" s="90"/>
      <c r="AK13" s="91">
        <v>123004</v>
      </c>
      <c r="AL13" s="89">
        <v>0</v>
      </c>
      <c r="AM13" s="90"/>
      <c r="AN13" s="91"/>
      <c r="AO13" s="89"/>
      <c r="AP13" s="90"/>
      <c r="AQ13" s="91">
        <v>700</v>
      </c>
      <c r="AR13" s="89">
        <v>0</v>
      </c>
      <c r="AS13" s="90"/>
      <c r="AT13" s="91"/>
      <c r="AU13" s="89"/>
      <c r="AV13" s="90"/>
      <c r="AW13" s="97">
        <v>6300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178504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12400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12400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13700</v>
      </c>
      <c r="E18" s="89">
        <v>0</v>
      </c>
      <c r="F18" s="90"/>
      <c r="G18" s="88"/>
      <c r="H18" s="89"/>
      <c r="I18" s="90"/>
      <c r="J18" s="97">
        <v>300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34895.76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>
        <v>250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1500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55169.380000000005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91815.14000000001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643261.13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109606</v>
      </c>
      <c r="K20" s="78">
        <f t="shared" si="1"/>
        <v>0</v>
      </c>
      <c r="L20" s="77">
        <f t="shared" si="1"/>
        <v>0</v>
      </c>
      <c r="M20" s="98">
        <f t="shared" si="1"/>
        <v>194764</v>
      </c>
      <c r="N20" s="78">
        <f t="shared" si="1"/>
        <v>0</v>
      </c>
      <c r="O20" s="77">
        <f t="shared" si="1"/>
        <v>0</v>
      </c>
      <c r="P20" s="98">
        <f t="shared" si="1"/>
        <v>21850</v>
      </c>
      <c r="Q20" s="78">
        <f t="shared" si="1"/>
        <v>0</v>
      </c>
      <c r="R20" s="77">
        <f t="shared" si="1"/>
        <v>0</v>
      </c>
      <c r="S20" s="98">
        <f t="shared" si="1"/>
        <v>36150</v>
      </c>
      <c r="T20" s="78">
        <f t="shared" si="1"/>
        <v>0</v>
      </c>
      <c r="U20" s="77">
        <f t="shared" si="1"/>
        <v>0</v>
      </c>
      <c r="V20" s="98">
        <f t="shared" si="1"/>
        <v>8200</v>
      </c>
      <c r="W20" s="78">
        <f t="shared" si="1"/>
        <v>0</v>
      </c>
      <c r="X20" s="77">
        <f t="shared" si="1"/>
        <v>0</v>
      </c>
      <c r="Y20" s="98">
        <f t="shared" si="1"/>
        <v>6800</v>
      </c>
      <c r="Z20" s="78">
        <f t="shared" si="1"/>
        <v>0</v>
      </c>
      <c r="AA20" s="77">
        <f t="shared" si="1"/>
        <v>0</v>
      </c>
      <c r="AB20" s="98">
        <f t="shared" si="1"/>
        <v>269949.21</v>
      </c>
      <c r="AC20" s="78">
        <f t="shared" si="1"/>
        <v>0</v>
      </c>
      <c r="AD20" s="77">
        <f t="shared" si="1"/>
        <v>0</v>
      </c>
      <c r="AE20" s="98">
        <f t="shared" si="1"/>
        <v>225500</v>
      </c>
      <c r="AF20" s="78">
        <f t="shared" si="1"/>
        <v>0</v>
      </c>
      <c r="AG20" s="77">
        <f t="shared" si="1"/>
        <v>0</v>
      </c>
      <c r="AH20" s="98">
        <f t="shared" si="1"/>
        <v>1750</v>
      </c>
      <c r="AI20" s="78">
        <f t="shared" si="1"/>
        <v>0</v>
      </c>
      <c r="AJ20" s="77">
        <f t="shared" si="1"/>
        <v>0</v>
      </c>
      <c r="AK20" s="98">
        <f t="shared" si="1"/>
        <v>140404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6300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55169.380000000005</v>
      </c>
      <c r="BJ20" s="78">
        <f t="shared" si="1"/>
        <v>0</v>
      </c>
      <c r="BK20" s="77">
        <f t="shared" si="1"/>
        <v>0</v>
      </c>
      <c r="BL20" s="98">
        <f t="shared" si="1"/>
        <v>12400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1741603.7200000002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3000</v>
      </c>
      <c r="Q24" s="89">
        <v>0</v>
      </c>
      <c r="R24" s="101"/>
      <c r="S24" s="97">
        <v>0</v>
      </c>
      <c r="T24" s="89">
        <v>0</v>
      </c>
      <c r="U24" s="101"/>
      <c r="V24" s="97">
        <v>54500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38319.88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98819.88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10055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10055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3000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54500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10055</v>
      </c>
      <c r="AC28" s="78">
        <f t="shared" si="3"/>
        <v>0</v>
      </c>
      <c r="AD28" s="77">
        <f t="shared" si="3"/>
        <v>0</v>
      </c>
      <c r="AE28" s="98">
        <f t="shared" si="3"/>
        <v>38319.88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108874.88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26300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26300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26300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26300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831486.9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831486.9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831486.9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831486.9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353049.37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353049.37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/>
      <c r="BU50" s="76"/>
      <c r="BV50" s="85">
        <f t="shared" si="9"/>
        <v>62000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415049.37</v>
      </c>
      <c r="BS51" s="78">
        <f>BS49+BS50</f>
        <v>0</v>
      </c>
      <c r="BT51" s="77">
        <f>BT49+BT50</f>
        <v>0</v>
      </c>
      <c r="BU51" s="85"/>
      <c r="BV51" s="85">
        <f>BV49+BV50</f>
        <v>415049.37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646261.13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109606</v>
      </c>
      <c r="K53" s="86">
        <f t="shared" si="11"/>
        <v>0</v>
      </c>
      <c r="L53" s="86">
        <f t="shared" si="11"/>
        <v>0</v>
      </c>
      <c r="M53" s="86">
        <f t="shared" si="11"/>
        <v>194764</v>
      </c>
      <c r="N53" s="86">
        <f t="shared" si="11"/>
        <v>0</v>
      </c>
      <c r="O53" s="86">
        <f t="shared" si="11"/>
        <v>0</v>
      </c>
      <c r="P53" s="86">
        <f t="shared" si="11"/>
        <v>24850</v>
      </c>
      <c r="Q53" s="86">
        <f t="shared" si="11"/>
        <v>0</v>
      </c>
      <c r="R53" s="86">
        <f t="shared" si="11"/>
        <v>0</v>
      </c>
      <c r="S53" s="86">
        <f t="shared" si="11"/>
        <v>36150</v>
      </c>
      <c r="T53" s="86">
        <f t="shared" si="11"/>
        <v>0</v>
      </c>
      <c r="U53" s="86">
        <f t="shared" si="11"/>
        <v>0</v>
      </c>
      <c r="V53" s="86">
        <f t="shared" si="11"/>
        <v>62700</v>
      </c>
      <c r="W53" s="86">
        <f t="shared" si="11"/>
        <v>0</v>
      </c>
      <c r="X53" s="86">
        <f t="shared" si="11"/>
        <v>0</v>
      </c>
      <c r="Y53" s="86">
        <f t="shared" si="11"/>
        <v>6800</v>
      </c>
      <c r="Z53" s="86">
        <f t="shared" si="11"/>
        <v>0</v>
      </c>
      <c r="AA53" s="86">
        <f t="shared" si="11"/>
        <v>0</v>
      </c>
      <c r="AB53" s="86">
        <f t="shared" si="11"/>
        <v>280004.21</v>
      </c>
      <c r="AC53" s="86">
        <f t="shared" si="11"/>
        <v>0</v>
      </c>
      <c r="AD53" s="86">
        <f t="shared" si="11"/>
        <v>0</v>
      </c>
      <c r="AE53" s="86">
        <f t="shared" si="11"/>
        <v>263819.88</v>
      </c>
      <c r="AF53" s="86">
        <f t="shared" si="11"/>
        <v>0</v>
      </c>
      <c r="AG53" s="86">
        <f t="shared" si="11"/>
        <v>0</v>
      </c>
      <c r="AH53" s="86">
        <f t="shared" si="11"/>
        <v>1750</v>
      </c>
      <c r="AI53" s="86">
        <f t="shared" si="11"/>
        <v>0</v>
      </c>
      <c r="AJ53" s="86">
        <f t="shared" si="11"/>
        <v>0</v>
      </c>
      <c r="AK53" s="86">
        <f t="shared" si="11"/>
        <v>140404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6300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55169.380000000005</v>
      </c>
      <c r="BJ53" s="86">
        <f t="shared" si="11"/>
        <v>0</v>
      </c>
      <c r="BK53" s="86">
        <f t="shared" si="11"/>
        <v>0</v>
      </c>
      <c r="BL53" s="86">
        <f t="shared" si="11"/>
        <v>38700</v>
      </c>
      <c r="BM53" s="86">
        <f t="shared" si="11"/>
        <v>0</v>
      </c>
      <c r="BN53" s="86">
        <f t="shared" si="11"/>
        <v>0</v>
      </c>
      <c r="BO53" s="86">
        <f t="shared" si="11"/>
        <v>831486.9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415049.37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3123314.87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305211.7</v>
      </c>
      <c r="E10" s="89">
        <v>0</v>
      </c>
      <c r="F10" s="90"/>
      <c r="G10" s="88"/>
      <c r="H10" s="89"/>
      <c r="I10" s="90"/>
      <c r="J10" s="97">
        <v>81256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58400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444867.7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25900</v>
      </c>
      <c r="E11" s="89">
        <v>0</v>
      </c>
      <c r="F11" s="90"/>
      <c r="G11" s="88"/>
      <c r="H11" s="89"/>
      <c r="I11" s="90"/>
      <c r="J11" s="97">
        <v>5500</v>
      </c>
      <c r="K11" s="89">
        <v>0</v>
      </c>
      <c r="L11" s="101"/>
      <c r="M11" s="91">
        <v>0</v>
      </c>
      <c r="N11" s="89">
        <v>0</v>
      </c>
      <c r="O11" s="90"/>
      <c r="P11" s="91">
        <v>500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4000</v>
      </c>
      <c r="AF11" s="89">
        <v>0</v>
      </c>
      <c r="AG11" s="90"/>
      <c r="AH11" s="91"/>
      <c r="AI11" s="89"/>
      <c r="AJ11" s="90"/>
      <c r="AK11" s="91">
        <v>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35900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243453.67</v>
      </c>
      <c r="E12" s="89">
        <v>0</v>
      </c>
      <c r="F12" s="90"/>
      <c r="G12" s="88"/>
      <c r="H12" s="89"/>
      <c r="I12" s="90"/>
      <c r="J12" s="97">
        <v>22550</v>
      </c>
      <c r="K12" s="89">
        <v>0</v>
      </c>
      <c r="L12" s="101"/>
      <c r="M12" s="91">
        <v>190764</v>
      </c>
      <c r="N12" s="89">
        <v>0</v>
      </c>
      <c r="O12" s="90"/>
      <c r="P12" s="91">
        <v>17800</v>
      </c>
      <c r="Q12" s="89">
        <v>0</v>
      </c>
      <c r="R12" s="90"/>
      <c r="S12" s="91">
        <v>28150</v>
      </c>
      <c r="T12" s="89">
        <v>0</v>
      </c>
      <c r="U12" s="90"/>
      <c r="V12" s="91">
        <v>5200</v>
      </c>
      <c r="W12" s="89">
        <v>0</v>
      </c>
      <c r="X12" s="90"/>
      <c r="Y12" s="91">
        <v>800</v>
      </c>
      <c r="Z12" s="89">
        <v>0</v>
      </c>
      <c r="AA12" s="90"/>
      <c r="AB12" s="91">
        <v>266680.81</v>
      </c>
      <c r="AC12" s="89">
        <v>0</v>
      </c>
      <c r="AD12" s="90"/>
      <c r="AE12" s="91">
        <v>162400</v>
      </c>
      <c r="AF12" s="89">
        <v>0</v>
      </c>
      <c r="AG12" s="90"/>
      <c r="AH12" s="91">
        <v>600</v>
      </c>
      <c r="AI12" s="89">
        <v>0</v>
      </c>
      <c r="AJ12" s="90"/>
      <c r="AK12" s="91">
        <v>17400</v>
      </c>
      <c r="AL12" s="89">
        <v>0</v>
      </c>
      <c r="AM12" s="90"/>
      <c r="AN12" s="91"/>
      <c r="AO12" s="89"/>
      <c r="AP12" s="90"/>
      <c r="AQ12" s="91">
        <v>8800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964598.48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20100</v>
      </c>
      <c r="E13" s="89">
        <v>0</v>
      </c>
      <c r="F13" s="90"/>
      <c r="G13" s="88"/>
      <c r="H13" s="89"/>
      <c r="I13" s="90"/>
      <c r="J13" s="97">
        <v>0</v>
      </c>
      <c r="K13" s="89">
        <v>0</v>
      </c>
      <c r="L13" s="101"/>
      <c r="M13" s="91">
        <v>4000</v>
      </c>
      <c r="N13" s="89">
        <v>0</v>
      </c>
      <c r="O13" s="90"/>
      <c r="P13" s="91">
        <v>3300</v>
      </c>
      <c r="Q13" s="89">
        <v>0</v>
      </c>
      <c r="R13" s="90"/>
      <c r="S13" s="91">
        <v>8000</v>
      </c>
      <c r="T13" s="89">
        <v>0</v>
      </c>
      <c r="U13" s="90"/>
      <c r="V13" s="91">
        <v>3000</v>
      </c>
      <c r="W13" s="89">
        <v>0</v>
      </c>
      <c r="X13" s="90"/>
      <c r="Y13" s="91">
        <v>4500</v>
      </c>
      <c r="Z13" s="89">
        <v>0</v>
      </c>
      <c r="AA13" s="90"/>
      <c r="AB13" s="91">
        <v>3750</v>
      </c>
      <c r="AC13" s="89">
        <v>0</v>
      </c>
      <c r="AD13" s="90"/>
      <c r="AE13" s="91">
        <v>700</v>
      </c>
      <c r="AF13" s="89">
        <v>0</v>
      </c>
      <c r="AG13" s="90"/>
      <c r="AH13" s="91">
        <v>1150</v>
      </c>
      <c r="AI13" s="89">
        <v>0</v>
      </c>
      <c r="AJ13" s="90"/>
      <c r="AK13" s="91">
        <v>123004</v>
      </c>
      <c r="AL13" s="89">
        <v>0</v>
      </c>
      <c r="AM13" s="90"/>
      <c r="AN13" s="91"/>
      <c r="AO13" s="89"/>
      <c r="AP13" s="90"/>
      <c r="AQ13" s="91">
        <v>700</v>
      </c>
      <c r="AR13" s="89">
        <v>0</v>
      </c>
      <c r="AS13" s="90"/>
      <c r="AT13" s="91"/>
      <c r="AU13" s="89"/>
      <c r="AV13" s="90"/>
      <c r="AW13" s="97">
        <v>6300</v>
      </c>
      <c r="AX13" s="89">
        <v>0</v>
      </c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178504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12500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12500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10800</v>
      </c>
      <c r="E18" s="89">
        <v>0</v>
      </c>
      <c r="F18" s="90"/>
      <c r="G18" s="88"/>
      <c r="H18" s="89"/>
      <c r="I18" s="90"/>
      <c r="J18" s="97">
        <v>300</v>
      </c>
      <c r="K18" s="89">
        <v>0</v>
      </c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11100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34895.76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>
        <v>0</v>
      </c>
      <c r="N19" s="89">
        <v>0</v>
      </c>
      <c r="O19" s="101"/>
      <c r="P19" s="97">
        <v>250</v>
      </c>
      <c r="Q19" s="89">
        <v>0</v>
      </c>
      <c r="R19" s="101"/>
      <c r="S19" s="97">
        <v>0</v>
      </c>
      <c r="T19" s="89">
        <v>0</v>
      </c>
      <c r="U19" s="101"/>
      <c r="V19" s="97"/>
      <c r="W19" s="89"/>
      <c r="X19" s="101"/>
      <c r="Y19" s="97">
        <v>1500</v>
      </c>
      <c r="Z19" s="89">
        <v>0</v>
      </c>
      <c r="AA19" s="101"/>
      <c r="AB19" s="97"/>
      <c r="AC19" s="89"/>
      <c r="AD19" s="101"/>
      <c r="AE19" s="97">
        <v>0</v>
      </c>
      <c r="AF19" s="89">
        <v>0</v>
      </c>
      <c r="AG19" s="101"/>
      <c r="AH19" s="97"/>
      <c r="AI19" s="89"/>
      <c r="AJ19" s="101"/>
      <c r="AK19" s="97">
        <v>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54687.78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91333.54000000001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640361.13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109606</v>
      </c>
      <c r="K20" s="78">
        <f t="shared" si="1"/>
        <v>0</v>
      </c>
      <c r="L20" s="77">
        <f t="shared" si="1"/>
        <v>0</v>
      </c>
      <c r="M20" s="98">
        <f t="shared" si="1"/>
        <v>194764</v>
      </c>
      <c r="N20" s="78">
        <f t="shared" si="1"/>
        <v>0</v>
      </c>
      <c r="O20" s="77">
        <f t="shared" si="1"/>
        <v>0</v>
      </c>
      <c r="P20" s="98">
        <f t="shared" si="1"/>
        <v>21850</v>
      </c>
      <c r="Q20" s="78">
        <f t="shared" si="1"/>
        <v>0</v>
      </c>
      <c r="R20" s="77">
        <f t="shared" si="1"/>
        <v>0</v>
      </c>
      <c r="S20" s="98">
        <f t="shared" si="1"/>
        <v>36150</v>
      </c>
      <c r="T20" s="78">
        <f t="shared" si="1"/>
        <v>0</v>
      </c>
      <c r="U20" s="77">
        <f t="shared" si="1"/>
        <v>0</v>
      </c>
      <c r="V20" s="98">
        <f t="shared" si="1"/>
        <v>8200</v>
      </c>
      <c r="W20" s="78">
        <f t="shared" si="1"/>
        <v>0</v>
      </c>
      <c r="X20" s="77">
        <f t="shared" si="1"/>
        <v>0</v>
      </c>
      <c r="Y20" s="98">
        <f t="shared" si="1"/>
        <v>6800</v>
      </c>
      <c r="Z20" s="78">
        <f t="shared" si="1"/>
        <v>0</v>
      </c>
      <c r="AA20" s="77">
        <f t="shared" si="1"/>
        <v>0</v>
      </c>
      <c r="AB20" s="98">
        <f t="shared" si="1"/>
        <v>270430.81</v>
      </c>
      <c r="AC20" s="78">
        <f t="shared" si="1"/>
        <v>0</v>
      </c>
      <c r="AD20" s="77">
        <f t="shared" si="1"/>
        <v>0</v>
      </c>
      <c r="AE20" s="98">
        <f t="shared" si="1"/>
        <v>225500</v>
      </c>
      <c r="AF20" s="78">
        <f t="shared" si="1"/>
        <v>0</v>
      </c>
      <c r="AG20" s="77">
        <f t="shared" si="1"/>
        <v>0</v>
      </c>
      <c r="AH20" s="98">
        <f t="shared" si="1"/>
        <v>1750</v>
      </c>
      <c r="AI20" s="78">
        <f t="shared" si="1"/>
        <v>0</v>
      </c>
      <c r="AJ20" s="77">
        <f t="shared" si="1"/>
        <v>0</v>
      </c>
      <c r="AK20" s="98">
        <f t="shared" si="1"/>
        <v>140404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9500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6300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54687.78</v>
      </c>
      <c r="BJ20" s="78">
        <f t="shared" si="1"/>
        <v>0</v>
      </c>
      <c r="BK20" s="77">
        <f t="shared" si="1"/>
        <v>0</v>
      </c>
      <c r="BL20" s="98">
        <f t="shared" si="1"/>
        <v>12500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1738803.72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3000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3000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64574.88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70574.88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>
        <v>0</v>
      </c>
      <c r="N27" s="89">
        <v>0</v>
      </c>
      <c r="O27" s="101"/>
      <c r="P27" s="97">
        <v>0</v>
      </c>
      <c r="Q27" s="89">
        <v>0</v>
      </c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3000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64574.88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70574.88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11900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11900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11900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11900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831486.9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831486.9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831486.9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831486.9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353049.37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353049.37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62000</v>
      </c>
      <c r="BS50" s="89">
        <v>0</v>
      </c>
      <c r="BT50" s="101"/>
      <c r="BU50" s="76"/>
      <c r="BV50" s="85">
        <f t="shared" si="9"/>
        <v>62000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415049.37</v>
      </c>
      <c r="BS51" s="78">
        <f>BS49+BS50</f>
        <v>0</v>
      </c>
      <c r="BT51" s="77">
        <f>BT49+BT50</f>
        <v>0</v>
      </c>
      <c r="BU51" s="85"/>
      <c r="BV51" s="85">
        <f>BV49+BV50</f>
        <v>415049.37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643361.13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109606</v>
      </c>
      <c r="K53" s="86">
        <f t="shared" si="11"/>
        <v>0</v>
      </c>
      <c r="L53" s="86">
        <f t="shared" si="11"/>
        <v>0</v>
      </c>
      <c r="M53" s="86">
        <f t="shared" si="11"/>
        <v>194764</v>
      </c>
      <c r="N53" s="86">
        <f t="shared" si="11"/>
        <v>0</v>
      </c>
      <c r="O53" s="86">
        <f t="shared" si="11"/>
        <v>0</v>
      </c>
      <c r="P53" s="86">
        <f t="shared" si="11"/>
        <v>24850</v>
      </c>
      <c r="Q53" s="86">
        <f t="shared" si="11"/>
        <v>0</v>
      </c>
      <c r="R53" s="86">
        <f t="shared" si="11"/>
        <v>0</v>
      </c>
      <c r="S53" s="86">
        <f t="shared" si="11"/>
        <v>36150</v>
      </c>
      <c r="T53" s="86">
        <f t="shared" si="11"/>
        <v>0</v>
      </c>
      <c r="U53" s="86">
        <f t="shared" si="11"/>
        <v>0</v>
      </c>
      <c r="V53" s="86">
        <f t="shared" si="11"/>
        <v>8200</v>
      </c>
      <c r="W53" s="86">
        <f t="shared" si="11"/>
        <v>0</v>
      </c>
      <c r="X53" s="86">
        <f t="shared" si="11"/>
        <v>0</v>
      </c>
      <c r="Y53" s="86">
        <f t="shared" si="11"/>
        <v>6800</v>
      </c>
      <c r="Z53" s="86">
        <f t="shared" si="11"/>
        <v>0</v>
      </c>
      <c r="AA53" s="86">
        <f t="shared" si="11"/>
        <v>0</v>
      </c>
      <c r="AB53" s="86">
        <f t="shared" si="11"/>
        <v>270430.81</v>
      </c>
      <c r="AC53" s="86">
        <f t="shared" si="11"/>
        <v>0</v>
      </c>
      <c r="AD53" s="86">
        <f t="shared" si="11"/>
        <v>0</v>
      </c>
      <c r="AE53" s="86">
        <f t="shared" si="11"/>
        <v>290074.88</v>
      </c>
      <c r="AF53" s="86">
        <f t="shared" si="11"/>
        <v>0</v>
      </c>
      <c r="AG53" s="86">
        <f t="shared" si="11"/>
        <v>0</v>
      </c>
      <c r="AH53" s="86">
        <f t="shared" si="11"/>
        <v>1750</v>
      </c>
      <c r="AI53" s="86">
        <f t="shared" si="11"/>
        <v>0</v>
      </c>
      <c r="AJ53" s="86">
        <f t="shared" si="11"/>
        <v>0</v>
      </c>
      <c r="AK53" s="86">
        <f t="shared" si="11"/>
        <v>140404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9500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6300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54687.78</v>
      </c>
      <c r="BJ53" s="86">
        <f t="shared" si="11"/>
        <v>0</v>
      </c>
      <c r="BK53" s="86">
        <f t="shared" si="11"/>
        <v>0</v>
      </c>
      <c r="BL53" s="86">
        <f t="shared" si="11"/>
        <v>24400</v>
      </c>
      <c r="BM53" s="86">
        <f t="shared" si="11"/>
        <v>0</v>
      </c>
      <c r="BN53" s="86">
        <f t="shared" si="11"/>
        <v>0</v>
      </c>
      <c r="BO53" s="86">
        <f t="shared" si="11"/>
        <v>831486.9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415049.37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3067814.87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2024-01-18T08:29:46Z</dcterms:modified>
  <cp:category/>
  <cp:version/>
  <cp:contentType/>
  <cp:contentStatus/>
</cp:coreProperties>
</file>