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19" sheetId="1" r:id="rId1"/>
    <sheet name="Entrate_Bilancio_2020" sheetId="2" r:id="rId2"/>
    <sheet name="Entrate_Bilancio_2021" sheetId="3" r:id="rId3"/>
    <sheet name="Entrate_Rendiconto_Anno0" sheetId="4" state="hidden" r:id="rId4"/>
    <sheet name="Spese_Bilancio_2019" sheetId="5" r:id="rId5"/>
    <sheet name="Spese_Bilancio_2020" sheetId="6" r:id="rId6"/>
    <sheet name="Spese_Bilancio_2021" sheetId="7" r:id="rId7"/>
    <sheet name="Spese_Rendiconto_Anno0" sheetId="8" state="hidden" r:id="rId8"/>
  </sheets>
  <definedNames>
    <definedName name="_xlnm.Print_Area" localSheetId="0">'Entrate_Bilancio_2019'!$B$1:$E$58</definedName>
    <definedName name="_xlnm.Print_Area" localSheetId="1">'Entrate_Bilancio_2020'!$B$1:$E$58</definedName>
    <definedName name="_xlnm.Print_Area" localSheetId="2">'Entrate_Bilancio_2021'!$B$1:$E$58</definedName>
    <definedName name="_xlnm.Print_Area" localSheetId="3">'Entrate_Rendiconto_Anno0'!$B$1:$E$59</definedName>
    <definedName name="_xlnm.Print_Area" localSheetId="4">'Spese_Bilancio_2019'!$B$1:$BX$53</definedName>
    <definedName name="_xlnm.Print_Area" localSheetId="5">'Spese_Bilancio_2020'!$B$1:$BX$53</definedName>
    <definedName name="_xlnm.Print_Area" localSheetId="6">'Spese_Bilancio_2021'!$B$1:$BX$53</definedName>
    <definedName name="_xlnm.Print_Area" localSheetId="7">'Spese_Rendiconto_Anno0'!$B$1:$BX$54</definedName>
    <definedName name="_xlnm.Print_Titles" localSheetId="4">'Spese_Bilancio_2019'!$B:$C</definedName>
    <definedName name="_xlnm.Print_Titles" localSheetId="5">'Spese_Bilancio_2020'!$B:$C</definedName>
    <definedName name="_xlnm.Print_Titles" localSheetId="6">'Spese_Bilancio_2021'!$B:$C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<sst xmlns="http://schemas.openxmlformats.org/spreadsheetml/2006/main" count="870" uniqueCount="151">
  <si>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</si>
  <si>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</si>
  <si>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</si>
  <si>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</si>
  <si>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</si>
  <si>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</si>
  <si>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</si>
  <si>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</si>
  <si>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</si>
  <si>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</si>
  <si>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</si>
  <si>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</si>
  <si>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</si>
  <si>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</si>
  <si>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</si>
  <si>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</si>
  <si>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</si>
  <si>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</si>
  <si>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</si>
  <si>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</si>
  <si>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</si>
  <si>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</si>
  <si>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</si>
  <si>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</si>
  <si>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</si>
  <si>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</si>
  <si>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</si>
  <si>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</si>
  <si>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</si>
  <si>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</si>
  <si>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</si>
  <si>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</si>
  <si>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</si>
  <si>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</si>
  <si>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</si>
  <si>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</si>
  <si>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</si>
  <si>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</si>
  <si>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</si>
  <si>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</si>
  <si>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</si>
  <si>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</si>
  <si>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</si>
  <si>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</si>
  <si>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</si>
  <si>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</si>
  <si>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</si>
  <si>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</si>
  <si>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</si>
  <si>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</si>
  <si>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</si>
  <si>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</si>
  <si>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</si>
  <si>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</si>
  <si>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</si>
  <si>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</si>
  <si>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</si>
  <si>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</si>
  <si>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</si>
  <si>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</si>
  <si>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</si>
  <si>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</si>
  <si>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</si>
  <si>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</si>
  <si>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</si>
  <si>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</si>
  <si>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</si>
  <si>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</si>
  <si>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</si>
  <si>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</si>
  <si>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</si>
  <si>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</si>
  <si>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</si>
  <si>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</si>
  <si>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</si>
  <si>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</si>
  <si>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</si>
  <si>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</si>
  <si>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</si>
  <si>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</si>
  <si>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</si>
  <si>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</si>
  <si>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</si>
  <si>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</si>
  <si>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</si>
  <si>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</si>
  <si>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</si>
  <si>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</si>
  <si>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</si>
  <si>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</si>
  <si>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</si>
  <si>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</si>
  <si>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</si>
  <si>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</si>
  <si>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</si>
  <si>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</si>
  <si>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</si>
  <si>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</si>
  <si>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</si>
  <si>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</si>
  <si>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</si>
  <si>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</si>
  <si>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</si>
  <si>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</si>
  <si>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</si>
  <si>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</si>
  <si>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</si>
  <si>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</si>
  <si>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</si>
  <si>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</si>
  <si>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</si>
  <si>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</si>
  <si>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</si>
  <si>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</si>
  <si>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</si>
  <si>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</si>
  <si>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</si>
  <si>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</si>
  <si>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</si>
  <si>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</si>
  <si>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</si>
  <si>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</si>
  <si>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</si>
  <si>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</si>
  <si>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</si>
  <si>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</si>
  <si>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</si>
  <si>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</si>
  <si>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</si>
  <si>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</si>
  <si>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</si>
  <si>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</si>
  <si>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</si>
  <si>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</si>
  <si>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</si>
  <si>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</si>
  <si>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</si>
  <si>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</si>
  <si>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</si>
  <si>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</si>
  <si>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</si>
  <si>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</si>
  <si>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</si>
  <si>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</si>
  <si>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</si>
  <si>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</si>
  <si>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</si>
  <si>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</si>
  <si>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2019</t>
  </si>
  <si>
    <t>Dati previsionali anno 2020</t>
  </si>
  <si>
    <t>Dati previsionali anno 2021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</si>
</sst>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4657.8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275458.11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318050</v>
      </c>
      <c r="E10" s="45">
        <v>384013.63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91506.5</v>
      </c>
      <c r="E14" s="45">
        <v>91506.5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409556.5</v>
      </c>
      <c r="E16" s="51">
        <f>E10+E11+E12+E13+E14+E15</f>
        <v>475520.13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18550</v>
      </c>
      <c r="E18" s="45">
        <v>18646.39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18550</v>
      </c>
      <c r="E23" s="51">
        <f>E18+E19+E20+E21+E22</f>
        <v>18646.39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20348.2</v>
      </c>
      <c r="E25" s="45">
        <v>20459.489999999998</v>
      </c>
    </row>
    <row r="26" spans="2:5" ht="15">
      <c r="B26" s="13">
        <v>30200</v>
      </c>
      <c r="C26" s="54" t="s">
        <v>28</v>
      </c>
      <c r="D26" s="39">
        <v>2000</v>
      </c>
      <c r="E26" s="45">
        <v>2000</v>
      </c>
    </row>
    <row r="27" spans="2:5" ht="15">
      <c r="B27" s="13">
        <v>30300</v>
      </c>
      <c r="C27" s="54" t="s">
        <v>29</v>
      </c>
      <c r="D27" s="39">
        <v>50</v>
      </c>
      <c r="E27" s="45">
        <v>50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10500</v>
      </c>
      <c r="E29" s="50">
        <v>10505.15</v>
      </c>
    </row>
    <row r="30" spans="2:5" ht="15.75" thickBot="1">
      <c r="B30" s="16">
        <v>30000</v>
      </c>
      <c r="C30" s="15" t="s">
        <v>32</v>
      </c>
      <c r="D30" s="48">
        <f>D25+D26+D27+D28+D29</f>
        <v>32898.2</v>
      </c>
      <c r="E30" s="51">
        <f>E25+E26+E27+E28+E29</f>
        <v>33014.64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8379.6</v>
      </c>
      <c r="E33" s="59">
        <v>8379.6</v>
      </c>
    </row>
    <row r="34" spans="2:5" ht="15">
      <c r="B34" s="13">
        <v>40300</v>
      </c>
      <c r="C34" s="54" t="s">
        <v>37</v>
      </c>
      <c r="D34" s="61">
        <v>40000</v>
      </c>
      <c r="E34" s="45">
        <v>40000</v>
      </c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>
        <v>40000</v>
      </c>
      <c r="E36" s="50">
        <v>40589.4</v>
      </c>
    </row>
    <row r="37" spans="2:5" ht="15.75" thickBot="1">
      <c r="B37" s="16">
        <v>40000</v>
      </c>
      <c r="C37" s="15" t="s">
        <v>40</v>
      </c>
      <c r="D37" s="48">
        <f>D32+D33+D34+D35+D36</f>
        <v>88379.6</v>
      </c>
      <c r="E37" s="51">
        <f>E32+E33+E34+E35+E36</f>
        <v>88969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>
        <v>0</v>
      </c>
      <c r="E39" s="45">
        <v>0</v>
      </c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50000</v>
      </c>
      <c r="E51" s="62">
        <v>50000</v>
      </c>
    </row>
    <row r="52" spans="2:5" ht="15.75" thickBot="1">
      <c r="B52" s="16">
        <v>70000</v>
      </c>
      <c r="C52" s="15" t="s">
        <v>58</v>
      </c>
      <c r="D52" s="48">
        <f>D51</f>
        <v>50000</v>
      </c>
      <c r="E52" s="51">
        <f>E51</f>
        <v>50000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175000</v>
      </c>
      <c r="E54" s="45">
        <v>175510.16</v>
      </c>
    </row>
    <row r="55" spans="2:5" ht="15">
      <c r="B55" s="13">
        <v>90200</v>
      </c>
      <c r="C55" s="54" t="s">
        <v>62</v>
      </c>
      <c r="D55" s="61">
        <v>20300</v>
      </c>
      <c r="E55" s="62">
        <v>21073.52</v>
      </c>
    </row>
    <row r="56" spans="2:5" ht="15.75" thickBot="1">
      <c r="B56" s="16">
        <v>90000</v>
      </c>
      <c r="C56" s="15" t="s">
        <v>63</v>
      </c>
      <c r="D56" s="48">
        <f>D54+D55</f>
        <v>195300</v>
      </c>
      <c r="E56" s="51">
        <f>E54+E55</f>
        <v>196583.68</v>
      </c>
    </row>
    <row r="57" spans="2:5" ht="16.5" thickBot="1" thickTop="1">
      <c r="B57" s="109" t="s">
        <v>64</v>
      </c>
      <c r="C57" s="110"/>
      <c r="D57" s="52">
        <f>D16+D23+D30+D37+D43+D49+D52+D56</f>
        <v>794684.3</v>
      </c>
      <c r="E57" s="55">
        <f>E16+E23+E30+E37+E43+E49+E52+E56</f>
        <v>862733.8400000001</v>
      </c>
    </row>
    <row r="58" spans="2:5" ht="16.5" thickBot="1" thickTop="1">
      <c r="B58" s="109" t="s">
        <v>65</v>
      </c>
      <c r="C58" s="110"/>
      <c r="D58" s="52">
        <f>D57+D5+D6+D7+D8</f>
        <v>799342.1000000001</v>
      </c>
      <c r="E58" s="55">
        <f>E57+E5+E6+E7+E8</f>
        <v>1138191.9500000002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318050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91506.5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409556.5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18550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18550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18348.2</v>
      </c>
      <c r="E25" s="45"/>
    </row>
    <row r="26" spans="2:5" ht="15">
      <c r="B26" s="13">
        <v>30200</v>
      </c>
      <c r="C26" s="54" t="s">
        <v>28</v>
      </c>
      <c r="D26" s="39">
        <v>2000</v>
      </c>
      <c r="E26" s="45"/>
    </row>
    <row r="27" spans="2:5" ht="15">
      <c r="B27" s="13">
        <v>30300</v>
      </c>
      <c r="C27" s="54" t="s">
        <v>29</v>
      </c>
      <c r="D27" s="39">
        <v>50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10500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30898.2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7902.33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>
        <v>40000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47902.33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>
        <v>0</v>
      </c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50000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50000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175000</v>
      </c>
      <c r="E54" s="45"/>
    </row>
    <row r="55" spans="2:5" ht="15">
      <c r="B55" s="13">
        <v>90200</v>
      </c>
      <c r="C55" s="54" t="s">
        <v>62</v>
      </c>
      <c r="D55" s="61">
        <v>20300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195300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752207.03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752207.03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318050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91506.98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409556.98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18550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18550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18348.2</v>
      </c>
      <c r="E25" s="45"/>
    </row>
    <row r="26" spans="2:5" ht="15">
      <c r="B26" s="13">
        <v>30200</v>
      </c>
      <c r="C26" s="54" t="s">
        <v>28</v>
      </c>
      <c r="D26" s="39">
        <v>2000</v>
      </c>
      <c r="E26" s="45"/>
    </row>
    <row r="27" spans="2:5" ht="15">
      <c r="B27" s="13">
        <v>30300</v>
      </c>
      <c r="C27" s="54" t="s">
        <v>29</v>
      </c>
      <c r="D27" s="39">
        <v>50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10500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30898.2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2253.7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>
        <v>40000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42253.7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>
        <v>0</v>
      </c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50000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50000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175000</v>
      </c>
      <c r="E54" s="45"/>
    </row>
    <row r="55" spans="2:5" ht="15">
      <c r="B55" s="13">
        <v>90200</v>
      </c>
      <c r="C55" s="54" t="s">
        <v>62</v>
      </c>
      <c r="D55" s="61">
        <v>20300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195300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746558.88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746558.88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110398.1</v>
      </c>
      <c r="E10" s="89">
        <v>0</v>
      </c>
      <c r="F10" s="90">
        <v>110398.1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110398.1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110398.1</v>
      </c>
    </row>
    <row r="11" spans="2:76" ht="15">
      <c r="B11" s="13">
        <v>102</v>
      </c>
      <c r="C11" s="25" t="s">
        <v>92</v>
      </c>
      <c r="D11" s="88">
        <v>12850</v>
      </c>
      <c r="E11" s="89">
        <v>0</v>
      </c>
      <c r="F11" s="90">
        <v>12850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12850</v>
      </c>
      <c r="BW11" s="77">
        <f t="shared" si="1"/>
        <v>0</v>
      </c>
      <c r="BX11" s="79">
        <f t="shared" si="2"/>
        <v>12850</v>
      </c>
    </row>
    <row r="12" spans="2:76" ht="15">
      <c r="B12" s="13">
        <v>103</v>
      </c>
      <c r="C12" s="25" t="s">
        <v>93</v>
      </c>
      <c r="D12" s="88">
        <v>124841.16</v>
      </c>
      <c r="E12" s="89">
        <v>0</v>
      </c>
      <c r="F12" s="90">
        <v>149931.06000000003</v>
      </c>
      <c r="G12" s="88"/>
      <c r="H12" s="89"/>
      <c r="I12" s="90"/>
      <c r="J12" s="97">
        <v>250</v>
      </c>
      <c r="K12" s="89">
        <v>0</v>
      </c>
      <c r="L12" s="101">
        <v>250</v>
      </c>
      <c r="M12" s="91">
        <v>13950</v>
      </c>
      <c r="N12" s="89">
        <v>0</v>
      </c>
      <c r="O12" s="90">
        <v>16450.7</v>
      </c>
      <c r="P12" s="91"/>
      <c r="Q12" s="89"/>
      <c r="R12" s="90"/>
      <c r="S12" s="91">
        <v>0</v>
      </c>
      <c r="T12" s="89">
        <v>0</v>
      </c>
      <c r="U12" s="90">
        <v>0</v>
      </c>
      <c r="V12" s="91"/>
      <c r="W12" s="89"/>
      <c r="X12" s="90"/>
      <c r="Y12" s="91">
        <v>0</v>
      </c>
      <c r="Z12" s="89">
        <v>0</v>
      </c>
      <c r="AA12" s="90">
        <v>0</v>
      </c>
      <c r="AB12" s="91">
        <v>101520</v>
      </c>
      <c r="AC12" s="89">
        <v>0</v>
      </c>
      <c r="AD12" s="90">
        <v>118719.77</v>
      </c>
      <c r="AE12" s="91">
        <v>29532.14</v>
      </c>
      <c r="AF12" s="89">
        <v>0</v>
      </c>
      <c r="AG12" s="90">
        <v>34963.78</v>
      </c>
      <c r="AH12" s="91"/>
      <c r="AI12" s="89"/>
      <c r="AJ12" s="90"/>
      <c r="AK12" s="91">
        <v>850</v>
      </c>
      <c r="AL12" s="89">
        <v>0</v>
      </c>
      <c r="AM12" s="90">
        <v>1650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>
        <v>1400.74</v>
      </c>
      <c r="BJ12" s="89">
        <v>0</v>
      </c>
      <c r="BK12" s="90">
        <v>0</v>
      </c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272344.04</v>
      </c>
      <c r="BW12" s="77">
        <f t="shared" si="1"/>
        <v>0</v>
      </c>
      <c r="BX12" s="79">
        <f t="shared" si="2"/>
        <v>321965.31000000006</v>
      </c>
    </row>
    <row r="13" spans="2:76" ht="15">
      <c r="B13" s="13">
        <v>104</v>
      </c>
      <c r="C13" s="25" t="s">
        <v>19</v>
      </c>
      <c r="D13" s="88">
        <v>22572.2</v>
      </c>
      <c r="E13" s="89">
        <v>0</v>
      </c>
      <c r="F13" s="90">
        <v>41122.57</v>
      </c>
      <c r="G13" s="88"/>
      <c r="H13" s="89"/>
      <c r="I13" s="90"/>
      <c r="J13" s="97">
        <v>100</v>
      </c>
      <c r="K13" s="89">
        <v>0</v>
      </c>
      <c r="L13" s="101">
        <v>100</v>
      </c>
      <c r="M13" s="91">
        <v>6550</v>
      </c>
      <c r="N13" s="89">
        <v>0</v>
      </c>
      <c r="O13" s="90">
        <v>6550</v>
      </c>
      <c r="P13" s="91"/>
      <c r="Q13" s="89"/>
      <c r="R13" s="90"/>
      <c r="S13" s="91"/>
      <c r="T13" s="89"/>
      <c r="U13" s="90"/>
      <c r="V13" s="91"/>
      <c r="W13" s="89"/>
      <c r="X13" s="90"/>
      <c r="Y13" s="91">
        <v>0</v>
      </c>
      <c r="Z13" s="89">
        <v>0</v>
      </c>
      <c r="AA13" s="90">
        <v>0</v>
      </c>
      <c r="AB13" s="91">
        <v>0</v>
      </c>
      <c r="AC13" s="89">
        <v>0</v>
      </c>
      <c r="AD13" s="90">
        <v>520.83</v>
      </c>
      <c r="AE13" s="91"/>
      <c r="AF13" s="89"/>
      <c r="AG13" s="90"/>
      <c r="AH13" s="91">
        <v>0</v>
      </c>
      <c r="AI13" s="89">
        <v>0</v>
      </c>
      <c r="AJ13" s="90">
        <v>0</v>
      </c>
      <c r="AK13" s="91">
        <v>13121</v>
      </c>
      <c r="AL13" s="89">
        <v>0</v>
      </c>
      <c r="AM13" s="90">
        <v>16940</v>
      </c>
      <c r="AN13" s="91"/>
      <c r="AO13" s="89"/>
      <c r="AP13" s="90"/>
      <c r="AQ13" s="91">
        <v>0</v>
      </c>
      <c r="AR13" s="89">
        <v>0</v>
      </c>
      <c r="AS13" s="90">
        <v>0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42343.2</v>
      </c>
      <c r="BW13" s="77">
        <f t="shared" si="1"/>
        <v>0</v>
      </c>
      <c r="BX13" s="79">
        <f t="shared" si="2"/>
        <v>65233.4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2224.59</v>
      </c>
      <c r="BM16" s="89">
        <v>0</v>
      </c>
      <c r="BN16" s="90">
        <v>2224.59</v>
      </c>
      <c r="BO16" s="91"/>
      <c r="BP16" s="89"/>
      <c r="BQ16" s="90"/>
      <c r="BR16" s="97"/>
      <c r="BS16" s="89"/>
      <c r="BT16" s="101"/>
      <c r="BU16" s="76"/>
      <c r="BV16" s="85">
        <f t="shared" si="0"/>
        <v>2224.59</v>
      </c>
      <c r="BW16" s="77">
        <f t="shared" si="1"/>
        <v>0</v>
      </c>
      <c r="BX16" s="79">
        <f t="shared" si="2"/>
        <v>2224.59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7360</v>
      </c>
      <c r="E19" s="89">
        <v>0</v>
      </c>
      <c r="F19" s="90">
        <v>7614.78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14682.68</v>
      </c>
      <c r="BJ19" s="89">
        <v>0</v>
      </c>
      <c r="BK19" s="101">
        <v>1084.41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22042.68</v>
      </c>
      <c r="BW19" s="77">
        <f t="shared" si="1"/>
        <v>0</v>
      </c>
      <c r="BX19" s="79">
        <f t="shared" si="2"/>
        <v>8699.19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278021.46</v>
      </c>
      <c r="E20" s="78">
        <f t="shared" si="3"/>
        <v>0</v>
      </c>
      <c r="F20" s="79">
        <f t="shared" si="3"/>
        <v>321916.51000000007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350</v>
      </c>
      <c r="K20" s="78">
        <f t="shared" si="3"/>
        <v>0</v>
      </c>
      <c r="L20" s="77">
        <f t="shared" si="3"/>
        <v>350</v>
      </c>
      <c r="M20" s="98">
        <f t="shared" si="3"/>
        <v>20500</v>
      </c>
      <c r="N20" s="78">
        <f t="shared" si="3"/>
        <v>0</v>
      </c>
      <c r="O20" s="77">
        <f t="shared" si="3"/>
        <v>23000.7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101520</v>
      </c>
      <c r="AC20" s="78">
        <f t="shared" si="3"/>
        <v>0</v>
      </c>
      <c r="AD20" s="77">
        <f t="shared" si="3"/>
        <v>119240.6</v>
      </c>
      <c r="AE20" s="98">
        <f t="shared" si="3"/>
        <v>29532.14</v>
      </c>
      <c r="AF20" s="78">
        <f t="shared" si="3"/>
        <v>0</v>
      </c>
      <c r="AG20" s="77">
        <f t="shared" si="3"/>
        <v>34963.78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13971</v>
      </c>
      <c r="AL20" s="78">
        <f t="shared" si="3"/>
        <v>0</v>
      </c>
      <c r="AM20" s="77">
        <f t="shared" si="3"/>
        <v>18590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16083.42</v>
      </c>
      <c r="BJ20" s="78">
        <f t="shared" si="3"/>
        <v>0</v>
      </c>
      <c r="BK20" s="77">
        <f t="shared" si="3"/>
        <v>1084.41</v>
      </c>
      <c r="BL20" s="98">
        <f t="shared" si="3"/>
        <v>2224.59</v>
      </c>
      <c r="BM20" s="78">
        <f t="shared" si="3"/>
        <v>0</v>
      </c>
      <c r="BN20" s="77">
        <f t="shared" si="3"/>
        <v>2224.59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462202.61000000004</v>
      </c>
      <c r="BW20" s="77">
        <f>BW10+BW11+BW12+BW13+BW14+BW15+BW16+BW17+BW18+BW19</f>
        <v>0</v>
      </c>
      <c r="BX20" s="95">
        <f>BX10+BX11+BX12+BX13+BX14+BX15+BX16+BX17+BX18+BX19</f>
        <v>521370.5900000001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>
        <v>0</v>
      </c>
      <c r="G24" s="88"/>
      <c r="H24" s="89"/>
      <c r="I24" s="90"/>
      <c r="J24" s="97">
        <v>0</v>
      </c>
      <c r="K24" s="89">
        <v>0</v>
      </c>
      <c r="L24" s="101">
        <v>0</v>
      </c>
      <c r="M24" s="97"/>
      <c r="N24" s="89"/>
      <c r="O24" s="101"/>
      <c r="P24" s="97"/>
      <c r="Q24" s="89"/>
      <c r="R24" s="101"/>
      <c r="S24" s="97">
        <v>0</v>
      </c>
      <c r="T24" s="89">
        <v>0</v>
      </c>
      <c r="U24" s="101">
        <v>28599.5</v>
      </c>
      <c r="V24" s="97"/>
      <c r="W24" s="89"/>
      <c r="X24" s="101"/>
      <c r="Y24" s="97">
        <v>35000</v>
      </c>
      <c r="Z24" s="89">
        <v>0</v>
      </c>
      <c r="AA24" s="101">
        <v>46224.049999999996</v>
      </c>
      <c r="AB24" s="97">
        <v>0</v>
      </c>
      <c r="AC24" s="89">
        <v>0</v>
      </c>
      <c r="AD24" s="101">
        <v>0</v>
      </c>
      <c r="AE24" s="97">
        <v>44000</v>
      </c>
      <c r="AF24" s="89">
        <v>0</v>
      </c>
      <c r="AG24" s="101">
        <v>44000</v>
      </c>
      <c r="AH24" s="97"/>
      <c r="AI24" s="89"/>
      <c r="AJ24" s="101"/>
      <c r="AK24" s="97">
        <v>0</v>
      </c>
      <c r="AL24" s="89">
        <v>0</v>
      </c>
      <c r="AM24" s="101">
        <v>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79000</v>
      </c>
      <c r="BW24" s="77">
        <f t="shared" si="4"/>
        <v>0</v>
      </c>
      <c r="BX24" s="79">
        <f t="shared" si="4"/>
        <v>118823.54999999999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1000</v>
      </c>
      <c r="Z25" s="89">
        <v>0</v>
      </c>
      <c r="AA25" s="101">
        <v>1000</v>
      </c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1000</v>
      </c>
      <c r="BW25" s="77">
        <f t="shared" si="4"/>
        <v>0</v>
      </c>
      <c r="BX25" s="79">
        <f t="shared" si="4"/>
        <v>1000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>
        <v>0</v>
      </c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28599.5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36000</v>
      </c>
      <c r="Z28" s="78">
        <f t="shared" si="5"/>
        <v>0</v>
      </c>
      <c r="AA28" s="77">
        <f t="shared" si="5"/>
        <v>47224.049999999996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44000</v>
      </c>
      <c r="AF28" s="78">
        <f t="shared" si="5"/>
        <v>0</v>
      </c>
      <c r="AG28" s="77">
        <f t="shared" si="5"/>
        <v>44000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80000</v>
      </c>
      <c r="BW28" s="77">
        <f>BW23+BW24+BW25+BW26+BW27</f>
        <v>0</v>
      </c>
      <c r="BX28" s="95">
        <f>BX23+BX24+BX25+BX26+BX27</f>
        <v>119823.54999999999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>
        <v>0</v>
      </c>
      <c r="E31" s="89">
        <v>0</v>
      </c>
      <c r="F31" s="90">
        <v>190.4</v>
      </c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190.4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190.4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190.4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11839.49</v>
      </c>
      <c r="BM40" s="89">
        <v>0</v>
      </c>
      <c r="BN40" s="101">
        <v>11839.49</v>
      </c>
      <c r="BO40" s="97"/>
      <c r="BP40" s="89"/>
      <c r="BQ40" s="101"/>
      <c r="BR40" s="97"/>
      <c r="BS40" s="89"/>
      <c r="BT40" s="101"/>
      <c r="BU40" s="76"/>
      <c r="BV40" s="85">
        <f t="shared" si="10"/>
        <v>11839.49</v>
      </c>
      <c r="BW40" s="77">
        <f t="shared" si="10"/>
        <v>0</v>
      </c>
      <c r="BX40" s="79">
        <f t="shared" si="10"/>
        <v>11839.49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11839.49</v>
      </c>
      <c r="BM42" s="78">
        <f t="shared" si="12"/>
        <v>0</v>
      </c>
      <c r="BN42" s="77">
        <f t="shared" si="12"/>
        <v>11839.49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11839.49</v>
      </c>
      <c r="BW42" s="77">
        <f>BW38+BW39+BW40+BW41</f>
        <v>0</v>
      </c>
      <c r="BX42" s="95">
        <f>BX38+BX39+BX40+BX41</f>
        <v>11839.49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50000</v>
      </c>
      <c r="BP45" s="89">
        <v>0</v>
      </c>
      <c r="BQ45" s="101">
        <v>50000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50000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50000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50000</v>
      </c>
      <c r="BP46" s="78">
        <f>BP45</f>
        <v>0</v>
      </c>
      <c r="BQ46" s="95">
        <f>BQ45</f>
        <v>50000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50000</v>
      </c>
      <c r="BW46" s="77">
        <f>BW45</f>
        <v>0</v>
      </c>
      <c r="BX46" s="95">
        <f>BX45</f>
        <v>50000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175000</v>
      </c>
      <c r="BS49" s="89">
        <v>0</v>
      </c>
      <c r="BT49" s="101">
        <v>201592.58000000002</v>
      </c>
      <c r="BU49" s="76"/>
      <c r="BV49" s="85">
        <f aca="true" t="shared" si="15" ref="BV49:BX50">D49+G49+J49+M49+P49+S49+V49+Y49+AB49+AE49+AH49+AK49+AN49+AQ49+AT49+AW49+AZ49+BC49+BF49+BI49+BL49+BO49+BR49</f>
        <v>175000</v>
      </c>
      <c r="BW49" s="77">
        <f t="shared" si="15"/>
        <v>0</v>
      </c>
      <c r="BX49" s="79">
        <f t="shared" si="15"/>
        <v>201592.58000000002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20300</v>
      </c>
      <c r="BS50" s="89">
        <v>0</v>
      </c>
      <c r="BT50" s="101">
        <v>26115.78</v>
      </c>
      <c r="BU50" s="76"/>
      <c r="BV50" s="85">
        <f t="shared" si="15"/>
        <v>20300</v>
      </c>
      <c r="BW50" s="77">
        <f t="shared" si="15"/>
        <v>0</v>
      </c>
      <c r="BX50" s="79">
        <f t="shared" si="15"/>
        <v>26115.78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195300</v>
      </c>
      <c r="BS51" s="78">
        <f>BS49+BS50</f>
        <v>0</v>
      </c>
      <c r="BT51" s="77">
        <f>BT49+BT50</f>
        <v>227708.36000000002</v>
      </c>
      <c r="BU51" s="85"/>
      <c r="BV51" s="85">
        <f>BV49+BV50</f>
        <v>195300</v>
      </c>
      <c r="BW51" s="77">
        <f>BW49+BW50</f>
        <v>0</v>
      </c>
      <c r="BX51" s="95">
        <f>BX49+BX50</f>
        <v>227708.36000000002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278021.46</v>
      </c>
      <c r="E53" s="86">
        <f t="shared" si="18"/>
        <v>0</v>
      </c>
      <c r="F53" s="86">
        <f t="shared" si="18"/>
        <v>322106.9100000001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350</v>
      </c>
      <c r="K53" s="86">
        <f t="shared" si="18"/>
        <v>0</v>
      </c>
      <c r="L53" s="86">
        <f t="shared" si="18"/>
        <v>350</v>
      </c>
      <c r="M53" s="86">
        <f t="shared" si="18"/>
        <v>20500</v>
      </c>
      <c r="N53" s="86">
        <f t="shared" si="18"/>
        <v>0</v>
      </c>
      <c r="O53" s="86">
        <f t="shared" si="18"/>
        <v>23000.7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28599.5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36000</v>
      </c>
      <c r="Z53" s="86">
        <f t="shared" si="18"/>
        <v>0</v>
      </c>
      <c r="AA53" s="86">
        <f t="shared" si="18"/>
        <v>47224.049999999996</v>
      </c>
      <c r="AB53" s="86">
        <f t="shared" si="18"/>
        <v>101520</v>
      </c>
      <c r="AC53" s="86">
        <f t="shared" si="18"/>
        <v>0</v>
      </c>
      <c r="AD53" s="86">
        <f t="shared" si="18"/>
        <v>119240.6</v>
      </c>
      <c r="AE53" s="86">
        <f t="shared" si="18"/>
        <v>73532.14</v>
      </c>
      <c r="AF53" s="86">
        <f t="shared" si="18"/>
        <v>0</v>
      </c>
      <c r="AG53" s="86">
        <f t="shared" si="18"/>
        <v>78963.78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13971</v>
      </c>
      <c r="AL53" s="86">
        <f t="shared" si="19"/>
        <v>0</v>
      </c>
      <c r="AM53" s="86">
        <f t="shared" si="19"/>
        <v>18590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16083.42</v>
      </c>
      <c r="BJ53" s="86">
        <f t="shared" si="19"/>
        <v>0</v>
      </c>
      <c r="BK53" s="86">
        <f t="shared" si="19"/>
        <v>1084.41</v>
      </c>
      <c r="BL53" s="86">
        <f t="shared" si="19"/>
        <v>14064.08</v>
      </c>
      <c r="BM53" s="86">
        <f t="shared" si="19"/>
        <v>0</v>
      </c>
      <c r="BN53" s="86">
        <f t="shared" si="19"/>
        <v>14064.08</v>
      </c>
      <c r="BO53" s="86">
        <f t="shared" si="19"/>
        <v>50000</v>
      </c>
      <c r="BP53" s="86">
        <f t="shared" si="19"/>
        <v>0</v>
      </c>
      <c r="BQ53" s="86">
        <f t="shared" si="19"/>
        <v>50000</v>
      </c>
      <c r="BR53" s="86">
        <f t="shared" si="19"/>
        <v>195300</v>
      </c>
      <c r="BS53" s="86">
        <f t="shared" si="19"/>
        <v>0</v>
      </c>
      <c r="BT53" s="86">
        <f t="shared" si="19"/>
        <v>227708.36000000002</v>
      </c>
      <c r="BU53" s="86">
        <f>BU8</f>
        <v>0</v>
      </c>
      <c r="BV53" s="102">
        <f>BV8+BV20+BV28+BV35+BV42+BV46+BV51</f>
        <v>799342.1000000001</v>
      </c>
      <c r="BW53" s="87">
        <f>BW20+BW28+BW35+BW42+BW46+BW51</f>
        <v>0</v>
      </c>
      <c r="BX53" s="87">
        <f>BX20+BX28+BX35+BX42+BX46+BX51</f>
        <v>930932.3900000001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103440.3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103440.3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12550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12550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121367.4</v>
      </c>
      <c r="E12" s="89">
        <v>0</v>
      </c>
      <c r="F12" s="90"/>
      <c r="G12" s="88"/>
      <c r="H12" s="89"/>
      <c r="I12" s="90"/>
      <c r="J12" s="97">
        <v>250</v>
      </c>
      <c r="K12" s="89">
        <v>0</v>
      </c>
      <c r="L12" s="101"/>
      <c r="M12" s="91">
        <v>14450</v>
      </c>
      <c r="N12" s="89">
        <v>0</v>
      </c>
      <c r="O12" s="90"/>
      <c r="P12" s="91"/>
      <c r="Q12" s="89"/>
      <c r="R12" s="90"/>
      <c r="S12" s="91">
        <v>0</v>
      </c>
      <c r="T12" s="89">
        <v>0</v>
      </c>
      <c r="U12" s="90"/>
      <c r="V12" s="91"/>
      <c r="W12" s="89"/>
      <c r="X12" s="90"/>
      <c r="Y12" s="91">
        <v>0</v>
      </c>
      <c r="Z12" s="89">
        <v>0</v>
      </c>
      <c r="AA12" s="90"/>
      <c r="AB12" s="91">
        <v>101520</v>
      </c>
      <c r="AC12" s="89">
        <v>0</v>
      </c>
      <c r="AD12" s="90"/>
      <c r="AE12" s="91">
        <v>30150</v>
      </c>
      <c r="AF12" s="89">
        <v>0</v>
      </c>
      <c r="AG12" s="90"/>
      <c r="AH12" s="91"/>
      <c r="AI12" s="89"/>
      <c r="AJ12" s="90"/>
      <c r="AK12" s="91">
        <v>850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>
        <v>1400.74</v>
      </c>
      <c r="BJ12" s="89">
        <v>0</v>
      </c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269988.14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22572.2</v>
      </c>
      <c r="E13" s="89">
        <v>0</v>
      </c>
      <c r="F13" s="90"/>
      <c r="G13" s="88"/>
      <c r="H13" s="89"/>
      <c r="I13" s="90"/>
      <c r="J13" s="97">
        <v>100</v>
      </c>
      <c r="K13" s="89">
        <v>0</v>
      </c>
      <c r="L13" s="101"/>
      <c r="M13" s="91">
        <v>6550</v>
      </c>
      <c r="N13" s="89">
        <v>0</v>
      </c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>
        <v>0</v>
      </c>
      <c r="Z13" s="89">
        <v>0</v>
      </c>
      <c r="AA13" s="90"/>
      <c r="AB13" s="91">
        <v>0</v>
      </c>
      <c r="AC13" s="89">
        <v>0</v>
      </c>
      <c r="AD13" s="90"/>
      <c r="AE13" s="91"/>
      <c r="AF13" s="89"/>
      <c r="AG13" s="90"/>
      <c r="AH13" s="91">
        <v>0</v>
      </c>
      <c r="AI13" s="89">
        <v>0</v>
      </c>
      <c r="AJ13" s="90"/>
      <c r="AK13" s="91">
        <v>13121</v>
      </c>
      <c r="AL13" s="89">
        <v>0</v>
      </c>
      <c r="AM13" s="90"/>
      <c r="AN13" s="91"/>
      <c r="AO13" s="89"/>
      <c r="AP13" s="90"/>
      <c r="AQ13" s="91">
        <v>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42343.2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1610.77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1610.77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8832.3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16166.289999999999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24998.589999999997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268762.2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350</v>
      </c>
      <c r="K20" s="78">
        <f t="shared" si="1"/>
        <v>0</v>
      </c>
      <c r="L20" s="77">
        <f t="shared" si="1"/>
        <v>0</v>
      </c>
      <c r="M20" s="98">
        <f t="shared" si="1"/>
        <v>21000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101520</v>
      </c>
      <c r="AC20" s="78">
        <f t="shared" si="1"/>
        <v>0</v>
      </c>
      <c r="AD20" s="77">
        <f t="shared" si="1"/>
        <v>0</v>
      </c>
      <c r="AE20" s="98">
        <f t="shared" si="1"/>
        <v>30150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13971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17567.03</v>
      </c>
      <c r="BJ20" s="78">
        <f t="shared" si="1"/>
        <v>0</v>
      </c>
      <c r="BK20" s="77">
        <f t="shared" si="1"/>
        <v>0</v>
      </c>
      <c r="BL20" s="98">
        <f t="shared" si="1"/>
        <v>1610.77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454931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/>
      <c r="N24" s="89"/>
      <c r="O24" s="101"/>
      <c r="P24" s="97"/>
      <c r="Q24" s="89"/>
      <c r="R24" s="101"/>
      <c r="S24" s="97">
        <v>0</v>
      </c>
      <c r="T24" s="89">
        <v>0</v>
      </c>
      <c r="U24" s="101"/>
      <c r="V24" s="97"/>
      <c r="W24" s="89"/>
      <c r="X24" s="101"/>
      <c r="Y24" s="97">
        <v>35000</v>
      </c>
      <c r="Z24" s="89">
        <v>0</v>
      </c>
      <c r="AA24" s="101"/>
      <c r="AB24" s="97">
        <v>0</v>
      </c>
      <c r="AC24" s="89">
        <v>0</v>
      </c>
      <c r="AD24" s="101"/>
      <c r="AE24" s="97">
        <v>4000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39000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1000</v>
      </c>
      <c r="Z25" s="89">
        <v>0</v>
      </c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1000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36000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4000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40000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>
        <v>0</v>
      </c>
      <c r="E31" s="89">
        <v>0</v>
      </c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11976.029999999999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11976.029999999999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11976.029999999999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11976.029999999999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50000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50000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50000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50000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175000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175000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20300</v>
      </c>
      <c r="BS50" s="89">
        <v>0</v>
      </c>
      <c r="BT50" s="101"/>
      <c r="BU50" s="76"/>
      <c r="BV50" s="85">
        <f t="shared" si="9"/>
        <v>20300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195300</v>
      </c>
      <c r="BS51" s="78">
        <f>BS49+BS50</f>
        <v>0</v>
      </c>
      <c r="BT51" s="77">
        <f>BT49+BT50</f>
        <v>0</v>
      </c>
      <c r="BU51" s="85"/>
      <c r="BV51" s="85">
        <f>BV49+BV50</f>
        <v>195300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268762.2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350</v>
      </c>
      <c r="K53" s="86">
        <f t="shared" si="11"/>
        <v>0</v>
      </c>
      <c r="L53" s="86">
        <f t="shared" si="11"/>
        <v>0</v>
      </c>
      <c r="M53" s="86">
        <f t="shared" si="11"/>
        <v>21000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36000</v>
      </c>
      <c r="Z53" s="86">
        <f t="shared" si="11"/>
        <v>0</v>
      </c>
      <c r="AA53" s="86">
        <f t="shared" si="11"/>
        <v>0</v>
      </c>
      <c r="AB53" s="86">
        <f t="shared" si="11"/>
        <v>101520</v>
      </c>
      <c r="AC53" s="86">
        <f t="shared" si="11"/>
        <v>0</v>
      </c>
      <c r="AD53" s="86">
        <f t="shared" si="11"/>
        <v>0</v>
      </c>
      <c r="AE53" s="86">
        <f t="shared" si="11"/>
        <v>34150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13971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17567.03</v>
      </c>
      <c r="BJ53" s="86">
        <f t="shared" si="11"/>
        <v>0</v>
      </c>
      <c r="BK53" s="86">
        <f t="shared" si="11"/>
        <v>0</v>
      </c>
      <c r="BL53" s="86">
        <f t="shared" si="11"/>
        <v>13586.8</v>
      </c>
      <c r="BM53" s="86">
        <f t="shared" si="11"/>
        <v>0</v>
      </c>
      <c r="BN53" s="86">
        <f t="shared" si="11"/>
        <v>0</v>
      </c>
      <c r="BO53" s="86">
        <f t="shared" si="11"/>
        <v>50000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195300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752207.03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103440.3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103440.3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12550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12550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120616.83</v>
      </c>
      <c r="E12" s="89">
        <v>0</v>
      </c>
      <c r="F12" s="90"/>
      <c r="G12" s="88"/>
      <c r="H12" s="89"/>
      <c r="I12" s="90"/>
      <c r="J12" s="97">
        <v>250</v>
      </c>
      <c r="K12" s="89">
        <v>0</v>
      </c>
      <c r="L12" s="101"/>
      <c r="M12" s="91">
        <v>14450</v>
      </c>
      <c r="N12" s="89">
        <v>0</v>
      </c>
      <c r="O12" s="90"/>
      <c r="P12" s="91"/>
      <c r="Q12" s="89"/>
      <c r="R12" s="90"/>
      <c r="S12" s="91">
        <v>0</v>
      </c>
      <c r="T12" s="89">
        <v>0</v>
      </c>
      <c r="U12" s="90"/>
      <c r="V12" s="91"/>
      <c r="W12" s="89"/>
      <c r="X12" s="90"/>
      <c r="Y12" s="91">
        <v>0</v>
      </c>
      <c r="Z12" s="89">
        <v>0</v>
      </c>
      <c r="AA12" s="90"/>
      <c r="AB12" s="91">
        <v>101520</v>
      </c>
      <c r="AC12" s="89">
        <v>0</v>
      </c>
      <c r="AD12" s="90"/>
      <c r="AE12" s="91">
        <v>30150</v>
      </c>
      <c r="AF12" s="89">
        <v>0</v>
      </c>
      <c r="AG12" s="90"/>
      <c r="AH12" s="91"/>
      <c r="AI12" s="89"/>
      <c r="AJ12" s="90"/>
      <c r="AK12" s="91">
        <v>850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>
        <v>1400.74</v>
      </c>
      <c r="BJ12" s="89">
        <v>0</v>
      </c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269237.57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22572.2</v>
      </c>
      <c r="E13" s="89">
        <v>0</v>
      </c>
      <c r="F13" s="90"/>
      <c r="G13" s="88"/>
      <c r="H13" s="89"/>
      <c r="I13" s="90"/>
      <c r="J13" s="97">
        <v>100</v>
      </c>
      <c r="K13" s="89">
        <v>0</v>
      </c>
      <c r="L13" s="101"/>
      <c r="M13" s="91">
        <v>6550</v>
      </c>
      <c r="N13" s="89">
        <v>0</v>
      </c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>
        <v>0</v>
      </c>
      <c r="Z13" s="89">
        <v>0</v>
      </c>
      <c r="AA13" s="90"/>
      <c r="AB13" s="91">
        <v>0</v>
      </c>
      <c r="AC13" s="89">
        <v>0</v>
      </c>
      <c r="AD13" s="90"/>
      <c r="AE13" s="91"/>
      <c r="AF13" s="89"/>
      <c r="AG13" s="90"/>
      <c r="AH13" s="91">
        <v>0</v>
      </c>
      <c r="AI13" s="89">
        <v>0</v>
      </c>
      <c r="AJ13" s="90"/>
      <c r="AK13" s="91">
        <v>13121</v>
      </c>
      <c r="AL13" s="89">
        <v>0</v>
      </c>
      <c r="AM13" s="90"/>
      <c r="AN13" s="91"/>
      <c r="AO13" s="89"/>
      <c r="AP13" s="90"/>
      <c r="AQ13" s="91">
        <v>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42343.2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1062.1399999999999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1062.1399999999999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8832.3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16917.350000000002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25749.65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268011.63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350</v>
      </c>
      <c r="K20" s="78">
        <f t="shared" si="1"/>
        <v>0</v>
      </c>
      <c r="L20" s="77">
        <f t="shared" si="1"/>
        <v>0</v>
      </c>
      <c r="M20" s="98">
        <f t="shared" si="1"/>
        <v>21000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101520</v>
      </c>
      <c r="AC20" s="78">
        <f t="shared" si="1"/>
        <v>0</v>
      </c>
      <c r="AD20" s="77">
        <f t="shared" si="1"/>
        <v>0</v>
      </c>
      <c r="AE20" s="98">
        <f t="shared" si="1"/>
        <v>30150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13971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18318.090000000004</v>
      </c>
      <c r="BJ20" s="78">
        <f t="shared" si="1"/>
        <v>0</v>
      </c>
      <c r="BK20" s="77">
        <f t="shared" si="1"/>
        <v>0</v>
      </c>
      <c r="BL20" s="98">
        <f t="shared" si="1"/>
        <v>1062.1399999999999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454382.86000000004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/>
      <c r="N24" s="89"/>
      <c r="O24" s="101"/>
      <c r="P24" s="97"/>
      <c r="Q24" s="89"/>
      <c r="R24" s="101"/>
      <c r="S24" s="97">
        <v>0</v>
      </c>
      <c r="T24" s="89">
        <v>0</v>
      </c>
      <c r="U24" s="101"/>
      <c r="V24" s="97"/>
      <c r="W24" s="89"/>
      <c r="X24" s="101"/>
      <c r="Y24" s="97">
        <v>35000</v>
      </c>
      <c r="Z24" s="89">
        <v>0</v>
      </c>
      <c r="AA24" s="101"/>
      <c r="AB24" s="97">
        <v>0</v>
      </c>
      <c r="AC24" s="89">
        <v>0</v>
      </c>
      <c r="AD24" s="101"/>
      <c r="AE24" s="97">
        <v>4000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39000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1000</v>
      </c>
      <c r="Z25" s="89">
        <v>0</v>
      </c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1000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36000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4000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40000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>
        <v>0</v>
      </c>
      <c r="E31" s="89">
        <v>0</v>
      </c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6876.0199999999995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6876.0199999999995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6876.0199999999995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6876.0199999999995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50000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50000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50000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50000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175000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175000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20300</v>
      </c>
      <c r="BS50" s="89">
        <v>0</v>
      </c>
      <c r="BT50" s="101"/>
      <c r="BU50" s="76"/>
      <c r="BV50" s="85">
        <f t="shared" si="9"/>
        <v>20300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195300</v>
      </c>
      <c r="BS51" s="78">
        <f>BS49+BS50</f>
        <v>0</v>
      </c>
      <c r="BT51" s="77">
        <f>BT49+BT50</f>
        <v>0</v>
      </c>
      <c r="BU51" s="85"/>
      <c r="BV51" s="85">
        <f>BV49+BV50</f>
        <v>195300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268011.63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350</v>
      </c>
      <c r="K53" s="86">
        <f t="shared" si="11"/>
        <v>0</v>
      </c>
      <c r="L53" s="86">
        <f t="shared" si="11"/>
        <v>0</v>
      </c>
      <c r="M53" s="86">
        <f t="shared" si="11"/>
        <v>21000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36000</v>
      </c>
      <c r="Z53" s="86">
        <f t="shared" si="11"/>
        <v>0</v>
      </c>
      <c r="AA53" s="86">
        <f t="shared" si="11"/>
        <v>0</v>
      </c>
      <c r="AB53" s="86">
        <f t="shared" si="11"/>
        <v>101520</v>
      </c>
      <c r="AC53" s="86">
        <f t="shared" si="11"/>
        <v>0</v>
      </c>
      <c r="AD53" s="86">
        <f t="shared" si="11"/>
        <v>0</v>
      </c>
      <c r="AE53" s="86">
        <f t="shared" si="11"/>
        <v>34150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13971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18318.090000000004</v>
      </c>
      <c r="BJ53" s="86">
        <f t="shared" si="11"/>
        <v>0</v>
      </c>
      <c r="BK53" s="86">
        <f t="shared" si="11"/>
        <v>0</v>
      </c>
      <c r="BL53" s="86">
        <f t="shared" si="11"/>
        <v>7938.16</v>
      </c>
      <c r="BM53" s="86">
        <f t="shared" si="11"/>
        <v>0</v>
      </c>
      <c r="BN53" s="86">
        <f t="shared" si="11"/>
        <v>0</v>
      </c>
      <c r="BO53" s="86">
        <f t="shared" si="11"/>
        <v>50000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195300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746558.8800000001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2019-03-02T08:44:36Z</dcterms:modified>
  <cp:category/>
  <cp:version/>
  <cp:contentType/>
  <cp:contentStatus/>
</cp:coreProperties>
</file>