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<sst xmlns="http://schemas.openxmlformats.org/spreadsheetml/2006/main" count="870" uniqueCount="151">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</sst>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330500</v>
      </c>
      <c r="E10" s="45">
        <v>487922.29000000004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174842</v>
      </c>
      <c r="E14" s="45">
        <v>181933.61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505342</v>
      </c>
      <c r="E16" s="51">
        <f>E10+E11+E12+E13+E14+E15</f>
        <v>669855.9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25635.85</v>
      </c>
      <c r="E18" s="45">
        <v>25751.89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25635.85</v>
      </c>
      <c r="E23" s="51">
        <f>E18+E19+E20+E21+E22</f>
        <v>25751.89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206046</v>
      </c>
      <c r="E25" s="45">
        <v>302692.87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57518</v>
      </c>
      <c r="E29" s="50">
        <v>151877.31</v>
      </c>
    </row>
    <row r="30" spans="2:5" ht="15.75" thickBot="1">
      <c r="B30" s="16">
        <v>30000</v>
      </c>
      <c r="C30" s="15" t="s">
        <v>32</v>
      </c>
      <c r="D30" s="48">
        <f>D25+D26+D27+D28+D29</f>
        <v>263564</v>
      </c>
      <c r="E30" s="51">
        <f>E25+E26+E27+E28+E29</f>
        <v>454570.18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7000</v>
      </c>
      <c r="E33" s="59">
        <v>53033</v>
      </c>
    </row>
    <row r="34" spans="2:5" ht="15">
      <c r="B34" s="13">
        <v>40300</v>
      </c>
      <c r="C34" s="54" t="s">
        <v>37</v>
      </c>
      <c r="D34" s="61">
        <v>104288</v>
      </c>
      <c r="E34" s="45">
        <v>230350.69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121211</v>
      </c>
      <c r="E36" s="50">
        <v>331959.83</v>
      </c>
    </row>
    <row r="37" spans="2:5" ht="15.75" thickBot="1">
      <c r="B37" s="16">
        <v>40000</v>
      </c>
      <c r="C37" s="15" t="s">
        <v>40</v>
      </c>
      <c r="D37" s="48">
        <f>D32+D33+D34+D35+D36</f>
        <v>232499</v>
      </c>
      <c r="E37" s="51">
        <f>E32+E33+E34+E35+E36</f>
        <v>615343.52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3458.04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3458.04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221084</v>
      </c>
      <c r="E51" s="62">
        <v>221084</v>
      </c>
    </row>
    <row r="52" spans="2:5" ht="15.75" thickBot="1">
      <c r="B52" s="16">
        <v>70000</v>
      </c>
      <c r="C52" s="15" t="s">
        <v>58</v>
      </c>
      <c r="D52" s="48">
        <f>D51</f>
        <v>221084</v>
      </c>
      <c r="E52" s="51">
        <f>E51</f>
        <v>221084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340132</v>
      </c>
      <c r="E54" s="45">
        <v>565528.48</v>
      </c>
    </row>
    <row r="55" spans="2:5" ht="15">
      <c r="B55" s="13">
        <v>90200</v>
      </c>
      <c r="C55" s="54" t="s">
        <v>62</v>
      </c>
      <c r="D55" s="61">
        <v>29558</v>
      </c>
      <c r="E55" s="62">
        <v>35558</v>
      </c>
    </row>
    <row r="56" spans="2:5" ht="15.75" thickBot="1">
      <c r="B56" s="16">
        <v>90000</v>
      </c>
      <c r="C56" s="15" t="s">
        <v>63</v>
      </c>
      <c r="D56" s="48">
        <f>D54+D55</f>
        <v>369690</v>
      </c>
      <c r="E56" s="51">
        <f>E54+E55</f>
        <v>601086.48</v>
      </c>
    </row>
    <row r="57" spans="2:5" ht="16.5" thickBot="1" thickTop="1">
      <c r="B57" s="109" t="s">
        <v>64</v>
      </c>
      <c r="C57" s="110"/>
      <c r="D57" s="52">
        <f>D16+D23+D30+D37+D43+D49+D52+D56</f>
        <v>1617814.85</v>
      </c>
      <c r="E57" s="55">
        <f>E16+E23+E30+E37+E43+E49+E52+E56</f>
        <v>2591150.01</v>
      </c>
    </row>
    <row r="58" spans="2:5" ht="16.5" thickBot="1" thickTop="1">
      <c r="B58" s="109" t="s">
        <v>65</v>
      </c>
      <c r="C58" s="110"/>
      <c r="D58" s="52">
        <f>D57+D5+D6+D7+D8</f>
        <v>1617814.85</v>
      </c>
      <c r="E58" s="55">
        <f>E57+E5+E6+E7+E8</f>
        <v>2651150.01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330500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175558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506058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23165.85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23165.85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206046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52178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258224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55000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335292</v>
      </c>
      <c r="E54" s="45"/>
    </row>
    <row r="55" spans="2:5" ht="15">
      <c r="B55" s="13">
        <v>90200</v>
      </c>
      <c r="C55" s="54" t="s">
        <v>62</v>
      </c>
      <c r="D55" s="61">
        <v>29558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364850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1207297.85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1207297.85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332360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174312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506672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23165.85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23165.85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206046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52178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258224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55000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335292</v>
      </c>
      <c r="E54" s="45"/>
    </row>
    <row r="55" spans="2:5" ht="15">
      <c r="B55" s="13">
        <v>90200</v>
      </c>
      <c r="C55" s="54" t="s">
        <v>62</v>
      </c>
      <c r="D55" s="61">
        <v>29558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364850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1207911.85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1207911.85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125665</v>
      </c>
      <c r="E10" s="89">
        <v>0</v>
      </c>
      <c r="F10" s="90">
        <v>145209.50999999998</v>
      </c>
      <c r="G10" s="88"/>
      <c r="H10" s="89"/>
      <c r="I10" s="90"/>
      <c r="J10" s="97">
        <v>34223</v>
      </c>
      <c r="K10" s="89">
        <v>0</v>
      </c>
      <c r="L10" s="101">
        <v>34303.72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717</v>
      </c>
      <c r="AL10" s="89">
        <v>0</v>
      </c>
      <c r="AM10" s="90">
        <v>1951.33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160605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181464.55999999997</v>
      </c>
    </row>
    <row r="11" spans="2:76" ht="15">
      <c r="B11" s="13">
        <v>102</v>
      </c>
      <c r="C11" s="25" t="s">
        <v>92</v>
      </c>
      <c r="D11" s="88">
        <v>9639</v>
      </c>
      <c r="E11" s="89">
        <v>0</v>
      </c>
      <c r="F11" s="90">
        <v>11302.720000000001</v>
      </c>
      <c r="G11" s="88"/>
      <c r="H11" s="89"/>
      <c r="I11" s="90"/>
      <c r="J11" s="97">
        <v>2288</v>
      </c>
      <c r="K11" s="89">
        <v>0</v>
      </c>
      <c r="L11" s="101">
        <v>2294.46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292</v>
      </c>
      <c r="AL11" s="89">
        <v>0</v>
      </c>
      <c r="AM11" s="90">
        <v>434.81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12219</v>
      </c>
      <c r="BW11" s="77">
        <f t="shared" si="1"/>
        <v>0</v>
      </c>
      <c r="BX11" s="79">
        <f t="shared" si="2"/>
        <v>14031.99</v>
      </c>
    </row>
    <row r="12" spans="2:76" ht="15">
      <c r="B12" s="13">
        <v>103</v>
      </c>
      <c r="C12" s="25" t="s">
        <v>93</v>
      </c>
      <c r="D12" s="88">
        <v>113559.85</v>
      </c>
      <c r="E12" s="89">
        <v>0</v>
      </c>
      <c r="F12" s="90">
        <v>197786.73</v>
      </c>
      <c r="G12" s="88"/>
      <c r="H12" s="89"/>
      <c r="I12" s="90"/>
      <c r="J12" s="97">
        <v>250</v>
      </c>
      <c r="K12" s="89">
        <v>0</v>
      </c>
      <c r="L12" s="101">
        <v>250</v>
      </c>
      <c r="M12" s="91">
        <v>44995</v>
      </c>
      <c r="N12" s="89">
        <v>0</v>
      </c>
      <c r="O12" s="90">
        <v>59484.26</v>
      </c>
      <c r="P12" s="91">
        <v>2500</v>
      </c>
      <c r="Q12" s="89">
        <v>0</v>
      </c>
      <c r="R12" s="90">
        <v>2508.62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100352</v>
      </c>
      <c r="AC12" s="89">
        <v>0</v>
      </c>
      <c r="AD12" s="90">
        <v>116254.68</v>
      </c>
      <c r="AE12" s="91">
        <v>92879</v>
      </c>
      <c r="AF12" s="89">
        <v>0</v>
      </c>
      <c r="AG12" s="90">
        <v>130095.15000000001</v>
      </c>
      <c r="AH12" s="91">
        <v>0</v>
      </c>
      <c r="AI12" s="89">
        <v>0</v>
      </c>
      <c r="AJ12" s="90">
        <v>0</v>
      </c>
      <c r="AK12" s="91">
        <v>8700</v>
      </c>
      <c r="AL12" s="89">
        <v>0</v>
      </c>
      <c r="AM12" s="90">
        <v>16199.640000000001</v>
      </c>
      <c r="AN12" s="91"/>
      <c r="AO12" s="89"/>
      <c r="AP12" s="90"/>
      <c r="AQ12" s="91">
        <v>5000</v>
      </c>
      <c r="AR12" s="89">
        <v>0</v>
      </c>
      <c r="AS12" s="90">
        <v>8854</v>
      </c>
      <c r="AT12" s="91"/>
      <c r="AU12" s="89"/>
      <c r="AV12" s="90"/>
      <c r="AW12" s="91">
        <v>0</v>
      </c>
      <c r="AX12" s="89">
        <v>0</v>
      </c>
      <c r="AY12" s="90">
        <v>300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368235.85</v>
      </c>
      <c r="BW12" s="77">
        <f t="shared" si="1"/>
        <v>0</v>
      </c>
      <c r="BX12" s="79">
        <f t="shared" si="2"/>
        <v>531733.0800000001</v>
      </c>
    </row>
    <row r="13" spans="2:76" ht="15">
      <c r="B13" s="13">
        <v>104</v>
      </c>
      <c r="C13" s="25" t="s">
        <v>19</v>
      </c>
      <c r="D13" s="88">
        <v>29121</v>
      </c>
      <c r="E13" s="89">
        <v>0</v>
      </c>
      <c r="F13" s="90">
        <v>50496.08</v>
      </c>
      <c r="G13" s="88"/>
      <c r="H13" s="89"/>
      <c r="I13" s="90"/>
      <c r="J13" s="97"/>
      <c r="K13" s="89"/>
      <c r="L13" s="101"/>
      <c r="M13" s="91">
        <v>10721</v>
      </c>
      <c r="N13" s="89">
        <v>0</v>
      </c>
      <c r="O13" s="90">
        <v>26589.17</v>
      </c>
      <c r="P13" s="91">
        <v>6750</v>
      </c>
      <c r="Q13" s="89">
        <v>0</v>
      </c>
      <c r="R13" s="90">
        <v>8750</v>
      </c>
      <c r="S13" s="91">
        <v>5923</v>
      </c>
      <c r="T13" s="89">
        <v>0</v>
      </c>
      <c r="U13" s="90">
        <v>6723</v>
      </c>
      <c r="V13" s="91">
        <v>1300</v>
      </c>
      <c r="W13" s="89">
        <v>0</v>
      </c>
      <c r="X13" s="90">
        <v>3300</v>
      </c>
      <c r="Y13" s="91"/>
      <c r="Z13" s="89"/>
      <c r="AA13" s="90"/>
      <c r="AB13" s="91">
        <v>1148</v>
      </c>
      <c r="AC13" s="89">
        <v>0</v>
      </c>
      <c r="AD13" s="90">
        <v>36181.81</v>
      </c>
      <c r="AE13" s="91">
        <v>500</v>
      </c>
      <c r="AF13" s="89">
        <v>0</v>
      </c>
      <c r="AG13" s="90">
        <v>500</v>
      </c>
      <c r="AH13" s="91">
        <v>600</v>
      </c>
      <c r="AI13" s="89">
        <v>0</v>
      </c>
      <c r="AJ13" s="90">
        <v>7600</v>
      </c>
      <c r="AK13" s="91">
        <v>47570</v>
      </c>
      <c r="AL13" s="89">
        <v>0</v>
      </c>
      <c r="AM13" s="90">
        <v>61989.8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2500</v>
      </c>
      <c r="AX13" s="89">
        <v>0</v>
      </c>
      <c r="AY13" s="101">
        <v>8632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106133</v>
      </c>
      <c r="BW13" s="77">
        <f t="shared" si="1"/>
        <v>0</v>
      </c>
      <c r="BX13" s="79">
        <f t="shared" si="2"/>
        <v>210761.86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35215</v>
      </c>
      <c r="BM16" s="89">
        <v>0</v>
      </c>
      <c r="BN16" s="90">
        <v>53317.79999999999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35215</v>
      </c>
      <c r="BW16" s="77">
        <f t="shared" si="1"/>
        <v>0</v>
      </c>
      <c r="BX16" s="79">
        <f t="shared" si="2"/>
        <v>53317.79999999999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>
        <v>40688.36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40688.36</v>
      </c>
    </row>
    <row r="19" spans="2:76" ht="15">
      <c r="B19" s="13">
        <v>110</v>
      </c>
      <c r="C19" s="25" t="s">
        <v>98</v>
      </c>
      <c r="D19" s="88">
        <v>16535</v>
      </c>
      <c r="E19" s="89">
        <v>0</v>
      </c>
      <c r="F19" s="90">
        <v>18043.5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14269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30804</v>
      </c>
      <c r="BW19" s="77">
        <f t="shared" si="1"/>
        <v>0</v>
      </c>
      <c r="BX19" s="79">
        <f t="shared" si="2"/>
        <v>18043.5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304519.85</v>
      </c>
      <c r="E20" s="78">
        <f t="shared" si="3"/>
        <v>0</v>
      </c>
      <c r="F20" s="79">
        <f t="shared" si="3"/>
        <v>463526.89999999997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36761</v>
      </c>
      <c r="K20" s="78">
        <f t="shared" si="3"/>
        <v>0</v>
      </c>
      <c r="L20" s="77">
        <f t="shared" si="3"/>
        <v>36848.18</v>
      </c>
      <c r="M20" s="98">
        <f t="shared" si="3"/>
        <v>55716</v>
      </c>
      <c r="N20" s="78">
        <f t="shared" si="3"/>
        <v>0</v>
      </c>
      <c r="O20" s="77">
        <f t="shared" si="3"/>
        <v>86073.43</v>
      </c>
      <c r="P20" s="98">
        <f t="shared" si="3"/>
        <v>9250</v>
      </c>
      <c r="Q20" s="78">
        <f t="shared" si="3"/>
        <v>0</v>
      </c>
      <c r="R20" s="77">
        <f t="shared" si="3"/>
        <v>11258.619999999999</v>
      </c>
      <c r="S20" s="98">
        <f t="shared" si="3"/>
        <v>5923</v>
      </c>
      <c r="T20" s="78">
        <f t="shared" si="3"/>
        <v>0</v>
      </c>
      <c r="U20" s="77">
        <f t="shared" si="3"/>
        <v>6723</v>
      </c>
      <c r="V20" s="98">
        <f t="shared" si="3"/>
        <v>1300</v>
      </c>
      <c r="W20" s="78">
        <f t="shared" si="3"/>
        <v>0</v>
      </c>
      <c r="X20" s="77">
        <f t="shared" si="3"/>
        <v>3300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101500</v>
      </c>
      <c r="AC20" s="78">
        <f t="shared" si="3"/>
        <v>0</v>
      </c>
      <c r="AD20" s="77">
        <f t="shared" si="3"/>
        <v>152436.49</v>
      </c>
      <c r="AE20" s="98">
        <f t="shared" si="3"/>
        <v>93379</v>
      </c>
      <c r="AF20" s="78">
        <f t="shared" si="3"/>
        <v>0</v>
      </c>
      <c r="AG20" s="77">
        <f t="shared" si="3"/>
        <v>130595.15000000001</v>
      </c>
      <c r="AH20" s="98">
        <f t="shared" si="3"/>
        <v>600</v>
      </c>
      <c r="AI20" s="78">
        <f t="shared" si="3"/>
        <v>0</v>
      </c>
      <c r="AJ20" s="77">
        <f t="shared" si="3"/>
        <v>7600</v>
      </c>
      <c r="AK20" s="98">
        <f t="shared" si="3"/>
        <v>57279</v>
      </c>
      <c r="AL20" s="78">
        <f t="shared" si="3"/>
        <v>0</v>
      </c>
      <c r="AM20" s="77">
        <f t="shared" si="3"/>
        <v>80575.58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8854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2500</v>
      </c>
      <c r="AX20" s="78">
        <f t="shared" si="3"/>
        <v>0</v>
      </c>
      <c r="AY20" s="77">
        <f t="shared" si="3"/>
        <v>8932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14269</v>
      </c>
      <c r="BJ20" s="78">
        <f t="shared" si="3"/>
        <v>0</v>
      </c>
      <c r="BK20" s="77">
        <f t="shared" si="3"/>
        <v>0</v>
      </c>
      <c r="BL20" s="98">
        <f t="shared" si="3"/>
        <v>35215</v>
      </c>
      <c r="BM20" s="78">
        <f t="shared" si="3"/>
        <v>0</v>
      </c>
      <c r="BN20" s="77">
        <f t="shared" si="3"/>
        <v>53317.79999999999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723211.85</v>
      </c>
      <c r="BW20" s="77">
        <f>BW10+BW11+BW12+BW13+BW14+BW15+BW16+BW17+BW18+BW19</f>
        <v>0</v>
      </c>
      <c r="BX20" s="95">
        <f>BX10+BX11+BX12+BX13+BX14+BX15+BX16+BX17+BX18+BX19</f>
        <v>1050041.15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3000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2423.19</v>
      </c>
      <c r="Y24" s="97">
        <v>5000</v>
      </c>
      <c r="Z24" s="89">
        <v>0</v>
      </c>
      <c r="AA24" s="101">
        <v>9323.35</v>
      </c>
      <c r="AB24" s="97">
        <v>120499</v>
      </c>
      <c r="AC24" s="89">
        <v>0</v>
      </c>
      <c r="AD24" s="101">
        <v>219347.79</v>
      </c>
      <c r="AE24" s="97">
        <v>21071</v>
      </c>
      <c r="AF24" s="89">
        <v>0</v>
      </c>
      <c r="AG24" s="101">
        <v>105619.86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146570</v>
      </c>
      <c r="BW24" s="77">
        <f t="shared" si="4"/>
        <v>0</v>
      </c>
      <c r="BX24" s="79">
        <f t="shared" si="4"/>
        <v>339714.19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22507.95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50692.8</v>
      </c>
      <c r="Y27" s="97"/>
      <c r="Z27" s="89"/>
      <c r="AA27" s="101"/>
      <c r="AB27" s="97">
        <v>100000</v>
      </c>
      <c r="AC27" s="89">
        <v>0</v>
      </c>
      <c r="AD27" s="101">
        <v>162551.13</v>
      </c>
      <c r="AE27" s="97">
        <v>0</v>
      </c>
      <c r="AF27" s="89">
        <v>0</v>
      </c>
      <c r="AG27" s="101">
        <v>73922</v>
      </c>
      <c r="AH27" s="97">
        <v>0</v>
      </c>
      <c r="AI27" s="89">
        <v>0</v>
      </c>
      <c r="AJ27" s="101">
        <v>153.6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26840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100000</v>
      </c>
      <c r="BW27" s="77">
        <f t="shared" si="4"/>
        <v>0</v>
      </c>
      <c r="BX27" s="79">
        <f t="shared" si="4"/>
        <v>336667.48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22507.95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3000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53115.990000000005</v>
      </c>
      <c r="Y28" s="98">
        <f t="shared" si="5"/>
        <v>5000</v>
      </c>
      <c r="Z28" s="78">
        <f t="shared" si="5"/>
        <v>0</v>
      </c>
      <c r="AA28" s="77">
        <f t="shared" si="5"/>
        <v>9323.35</v>
      </c>
      <c r="AB28" s="98">
        <f t="shared" si="5"/>
        <v>220499</v>
      </c>
      <c r="AC28" s="78">
        <f t="shared" si="5"/>
        <v>0</v>
      </c>
      <c r="AD28" s="77">
        <f t="shared" si="5"/>
        <v>381898.92000000004</v>
      </c>
      <c r="AE28" s="98">
        <f t="shared" si="5"/>
        <v>21071</v>
      </c>
      <c r="AF28" s="78">
        <f t="shared" si="5"/>
        <v>0</v>
      </c>
      <c r="AG28" s="77">
        <f t="shared" si="5"/>
        <v>179541.86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153.6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26840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246570</v>
      </c>
      <c r="BW28" s="77">
        <f>BW23+BW24+BW25+BW26+BW27</f>
        <v>0</v>
      </c>
      <c r="BX28" s="95">
        <f>BX23+BX24+BX25+BX26+BX27</f>
        <v>676381.6699999999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57259</v>
      </c>
      <c r="BM40" s="89">
        <v>0</v>
      </c>
      <c r="BN40" s="101">
        <v>68150.5</v>
      </c>
      <c r="BO40" s="97"/>
      <c r="BP40" s="89"/>
      <c r="BQ40" s="101"/>
      <c r="BR40" s="97"/>
      <c r="BS40" s="89"/>
      <c r="BT40" s="101"/>
      <c r="BU40" s="76"/>
      <c r="BV40" s="85">
        <f t="shared" si="10"/>
        <v>57259</v>
      </c>
      <c r="BW40" s="77">
        <f t="shared" si="10"/>
        <v>0</v>
      </c>
      <c r="BX40" s="79">
        <f t="shared" si="10"/>
        <v>68150.5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57259</v>
      </c>
      <c r="BM42" s="78">
        <f t="shared" si="12"/>
        <v>0</v>
      </c>
      <c r="BN42" s="77">
        <f t="shared" si="12"/>
        <v>68150.5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57259</v>
      </c>
      <c r="BW42" s="77">
        <f>BW38+BW39+BW40+BW41</f>
        <v>0</v>
      </c>
      <c r="BX42" s="95">
        <f>BX38+BX39+BX40+BX41</f>
        <v>68150.5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221084</v>
      </c>
      <c r="BP45" s="89">
        <v>0</v>
      </c>
      <c r="BQ45" s="101">
        <v>221084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221084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221084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221084</v>
      </c>
      <c r="BP46" s="78">
        <f>BP45</f>
        <v>0</v>
      </c>
      <c r="BQ46" s="95">
        <f>BQ45</f>
        <v>221084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221084</v>
      </c>
      <c r="BW46" s="77">
        <f>BW45</f>
        <v>0</v>
      </c>
      <c r="BX46" s="95">
        <f>BX45</f>
        <v>221084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340132</v>
      </c>
      <c r="BS49" s="89">
        <v>0</v>
      </c>
      <c r="BT49" s="101">
        <v>571861.2499999999</v>
      </c>
      <c r="BU49" s="76"/>
      <c r="BV49" s="85">
        <f aca="true" t="shared" si="15" ref="BV49:BX50">D49+G49+J49+M49+P49+S49+V49+Y49+AB49+AE49+AH49+AK49+AN49+AQ49+AT49+AW49+AZ49+BC49+BF49+BI49+BL49+BO49+BR49</f>
        <v>340132</v>
      </c>
      <c r="BW49" s="77">
        <f t="shared" si="15"/>
        <v>0</v>
      </c>
      <c r="BX49" s="79">
        <f t="shared" si="15"/>
        <v>571861.2499999999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29558</v>
      </c>
      <c r="BS50" s="89">
        <v>0</v>
      </c>
      <c r="BT50" s="101">
        <v>36726.17</v>
      </c>
      <c r="BU50" s="76"/>
      <c r="BV50" s="85">
        <f t="shared" si="15"/>
        <v>29558</v>
      </c>
      <c r="BW50" s="77">
        <f t="shared" si="15"/>
        <v>0</v>
      </c>
      <c r="BX50" s="79">
        <f t="shared" si="15"/>
        <v>36726.17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369690</v>
      </c>
      <c r="BS51" s="78">
        <f>BS49+BS50</f>
        <v>0</v>
      </c>
      <c r="BT51" s="77">
        <f>BT49+BT50</f>
        <v>608587.4199999999</v>
      </c>
      <c r="BU51" s="85"/>
      <c r="BV51" s="85">
        <f>BV49+BV50</f>
        <v>369690</v>
      </c>
      <c r="BW51" s="77">
        <f>BW49+BW50</f>
        <v>0</v>
      </c>
      <c r="BX51" s="95">
        <f>BX49+BX50</f>
        <v>608587.4199999999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304519.85</v>
      </c>
      <c r="E53" s="86">
        <f t="shared" si="18"/>
        <v>0</v>
      </c>
      <c r="F53" s="86">
        <f t="shared" si="18"/>
        <v>486034.85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36761</v>
      </c>
      <c r="K53" s="86">
        <f t="shared" si="18"/>
        <v>0</v>
      </c>
      <c r="L53" s="86">
        <f t="shared" si="18"/>
        <v>36848.18</v>
      </c>
      <c r="M53" s="86">
        <f t="shared" si="18"/>
        <v>55716</v>
      </c>
      <c r="N53" s="86">
        <f t="shared" si="18"/>
        <v>0</v>
      </c>
      <c r="O53" s="86">
        <f t="shared" si="18"/>
        <v>89073.43</v>
      </c>
      <c r="P53" s="86">
        <f t="shared" si="18"/>
        <v>9250</v>
      </c>
      <c r="Q53" s="86">
        <f t="shared" si="18"/>
        <v>0</v>
      </c>
      <c r="R53" s="86">
        <f t="shared" si="18"/>
        <v>11258.619999999999</v>
      </c>
      <c r="S53" s="86">
        <f t="shared" si="18"/>
        <v>5923</v>
      </c>
      <c r="T53" s="86">
        <f t="shared" si="18"/>
        <v>0</v>
      </c>
      <c r="U53" s="86">
        <f t="shared" si="18"/>
        <v>6723</v>
      </c>
      <c r="V53" s="86">
        <f t="shared" si="18"/>
        <v>1300</v>
      </c>
      <c r="W53" s="86">
        <f t="shared" si="18"/>
        <v>0</v>
      </c>
      <c r="X53" s="86">
        <f t="shared" si="18"/>
        <v>56415.990000000005</v>
      </c>
      <c r="Y53" s="86">
        <f t="shared" si="18"/>
        <v>5000</v>
      </c>
      <c r="Z53" s="86">
        <f t="shared" si="18"/>
        <v>0</v>
      </c>
      <c r="AA53" s="86">
        <f t="shared" si="18"/>
        <v>9323.35</v>
      </c>
      <c r="AB53" s="86">
        <f t="shared" si="18"/>
        <v>321999</v>
      </c>
      <c r="AC53" s="86">
        <f t="shared" si="18"/>
        <v>0</v>
      </c>
      <c r="AD53" s="86">
        <f t="shared" si="18"/>
        <v>534335.41</v>
      </c>
      <c r="AE53" s="86">
        <f t="shared" si="18"/>
        <v>114450</v>
      </c>
      <c r="AF53" s="86">
        <f t="shared" si="18"/>
        <v>0</v>
      </c>
      <c r="AG53" s="86">
        <f t="shared" si="18"/>
        <v>310137.01</v>
      </c>
      <c r="AH53" s="86">
        <f t="shared" si="18"/>
        <v>600</v>
      </c>
      <c r="AI53" s="86">
        <f t="shared" si="18"/>
        <v>0</v>
      </c>
      <c r="AJ53" s="86">
        <f aca="true" t="shared" si="19" ref="AJ53:BT53">AJ20+AJ28+AJ35+AJ42+AJ46+AJ51</f>
        <v>7753.6</v>
      </c>
      <c r="AK53" s="86">
        <f t="shared" si="19"/>
        <v>57279</v>
      </c>
      <c r="AL53" s="86">
        <f t="shared" si="19"/>
        <v>0</v>
      </c>
      <c r="AM53" s="86">
        <f t="shared" si="19"/>
        <v>80575.58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8854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2500</v>
      </c>
      <c r="AX53" s="86">
        <f t="shared" si="19"/>
        <v>0</v>
      </c>
      <c r="AY53" s="86">
        <f t="shared" si="19"/>
        <v>8932</v>
      </c>
      <c r="AZ53" s="86">
        <f t="shared" si="19"/>
        <v>0</v>
      </c>
      <c r="BA53" s="86">
        <f t="shared" si="19"/>
        <v>0</v>
      </c>
      <c r="BB53" s="86">
        <f t="shared" si="19"/>
        <v>26840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14269</v>
      </c>
      <c r="BJ53" s="86">
        <f t="shared" si="19"/>
        <v>0</v>
      </c>
      <c r="BK53" s="86">
        <f t="shared" si="19"/>
        <v>0</v>
      </c>
      <c r="BL53" s="86">
        <f t="shared" si="19"/>
        <v>92474</v>
      </c>
      <c r="BM53" s="86">
        <f t="shared" si="19"/>
        <v>0</v>
      </c>
      <c r="BN53" s="86">
        <f t="shared" si="19"/>
        <v>121468.29999999999</v>
      </c>
      <c r="BO53" s="86">
        <f t="shared" si="19"/>
        <v>221084</v>
      </c>
      <c r="BP53" s="86">
        <f t="shared" si="19"/>
        <v>0</v>
      </c>
      <c r="BQ53" s="86">
        <f t="shared" si="19"/>
        <v>221084</v>
      </c>
      <c r="BR53" s="86">
        <f t="shared" si="19"/>
        <v>369690</v>
      </c>
      <c r="BS53" s="86">
        <f t="shared" si="19"/>
        <v>0</v>
      </c>
      <c r="BT53" s="86">
        <f t="shared" si="19"/>
        <v>608587.4199999999</v>
      </c>
      <c r="BU53" s="86">
        <f>BU8</f>
        <v>0</v>
      </c>
      <c r="BV53" s="102">
        <f>BV8+BV20+BV28+BV35+BV42+BV46+BV51</f>
        <v>1617814.85</v>
      </c>
      <c r="BW53" s="87">
        <f>BW20+BW28+BW35+BW42+BW46+BW51</f>
        <v>0</v>
      </c>
      <c r="BX53" s="87">
        <f>BX20+BX28+BX35+BX42+BX46+BX51</f>
        <v>2624244.7399999998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125665</v>
      </c>
      <c r="E10" s="89">
        <v>0</v>
      </c>
      <c r="F10" s="90"/>
      <c r="G10" s="88"/>
      <c r="H10" s="89"/>
      <c r="I10" s="90"/>
      <c r="J10" s="97">
        <v>34223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159888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9639</v>
      </c>
      <c r="E11" s="89">
        <v>0</v>
      </c>
      <c r="F11" s="90"/>
      <c r="G11" s="88"/>
      <c r="H11" s="89"/>
      <c r="I11" s="90"/>
      <c r="J11" s="97">
        <v>2288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11927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112509.85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44995</v>
      </c>
      <c r="N12" s="89">
        <v>0</v>
      </c>
      <c r="O12" s="90"/>
      <c r="P12" s="91">
        <v>2500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100352</v>
      </c>
      <c r="AC12" s="89">
        <v>0</v>
      </c>
      <c r="AD12" s="90"/>
      <c r="AE12" s="91">
        <v>92879</v>
      </c>
      <c r="AF12" s="89">
        <v>0</v>
      </c>
      <c r="AG12" s="90"/>
      <c r="AH12" s="91">
        <v>0</v>
      </c>
      <c r="AI12" s="89">
        <v>0</v>
      </c>
      <c r="AJ12" s="90"/>
      <c r="AK12" s="91">
        <v>8500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366985.85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25075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10721</v>
      </c>
      <c r="N13" s="89">
        <v>0</v>
      </c>
      <c r="O13" s="90"/>
      <c r="P13" s="91">
        <v>6750</v>
      </c>
      <c r="Q13" s="89">
        <v>0</v>
      </c>
      <c r="R13" s="90"/>
      <c r="S13" s="91">
        <v>5923</v>
      </c>
      <c r="T13" s="89">
        <v>0</v>
      </c>
      <c r="U13" s="90"/>
      <c r="V13" s="91">
        <v>1300</v>
      </c>
      <c r="W13" s="89">
        <v>0</v>
      </c>
      <c r="X13" s="90"/>
      <c r="Y13" s="91"/>
      <c r="Z13" s="89"/>
      <c r="AA13" s="90"/>
      <c r="AB13" s="91">
        <v>1148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45100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99617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33248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33248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16535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14269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30804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299423.85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36761</v>
      </c>
      <c r="K20" s="78">
        <f t="shared" si="1"/>
        <v>0</v>
      </c>
      <c r="L20" s="77">
        <f t="shared" si="1"/>
        <v>0</v>
      </c>
      <c r="M20" s="98">
        <f t="shared" si="1"/>
        <v>55716</v>
      </c>
      <c r="N20" s="78">
        <f t="shared" si="1"/>
        <v>0</v>
      </c>
      <c r="O20" s="77">
        <f t="shared" si="1"/>
        <v>0</v>
      </c>
      <c r="P20" s="98">
        <f t="shared" si="1"/>
        <v>9250</v>
      </c>
      <c r="Q20" s="78">
        <f t="shared" si="1"/>
        <v>0</v>
      </c>
      <c r="R20" s="77">
        <f t="shared" si="1"/>
        <v>0</v>
      </c>
      <c r="S20" s="98">
        <f t="shared" si="1"/>
        <v>5923</v>
      </c>
      <c r="T20" s="78">
        <f t="shared" si="1"/>
        <v>0</v>
      </c>
      <c r="U20" s="77">
        <f t="shared" si="1"/>
        <v>0</v>
      </c>
      <c r="V20" s="98">
        <f t="shared" si="1"/>
        <v>1300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101500</v>
      </c>
      <c r="AC20" s="78">
        <f t="shared" si="1"/>
        <v>0</v>
      </c>
      <c r="AD20" s="77">
        <f t="shared" si="1"/>
        <v>0</v>
      </c>
      <c r="AE20" s="98">
        <f t="shared" si="1"/>
        <v>93379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53600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2500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14269</v>
      </c>
      <c r="BJ20" s="78">
        <f t="shared" si="1"/>
        <v>0</v>
      </c>
      <c r="BK20" s="77">
        <f t="shared" si="1"/>
        <v>0</v>
      </c>
      <c r="BL20" s="98">
        <f t="shared" si="1"/>
        <v>33248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712469.85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15755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20755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50000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15755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70755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59223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59223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59223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59223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335292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335292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29558</v>
      </c>
      <c r="BS50" s="89">
        <v>0</v>
      </c>
      <c r="BT50" s="101"/>
      <c r="BU50" s="76"/>
      <c r="BV50" s="85">
        <f t="shared" si="9"/>
        <v>29558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364850</v>
      </c>
      <c r="BS51" s="78">
        <f>BS49+BS50</f>
        <v>0</v>
      </c>
      <c r="BT51" s="77">
        <f>BT49+BT50</f>
        <v>0</v>
      </c>
      <c r="BU51" s="85"/>
      <c r="BV51" s="85">
        <f>BV49+BV50</f>
        <v>364850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299423.85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36761</v>
      </c>
      <c r="K53" s="86">
        <f t="shared" si="11"/>
        <v>0</v>
      </c>
      <c r="L53" s="86">
        <f t="shared" si="11"/>
        <v>0</v>
      </c>
      <c r="M53" s="86">
        <f t="shared" si="11"/>
        <v>55716</v>
      </c>
      <c r="N53" s="86">
        <f t="shared" si="11"/>
        <v>0</v>
      </c>
      <c r="O53" s="86">
        <f t="shared" si="11"/>
        <v>0</v>
      </c>
      <c r="P53" s="86">
        <f t="shared" si="11"/>
        <v>9250</v>
      </c>
      <c r="Q53" s="86">
        <f t="shared" si="11"/>
        <v>0</v>
      </c>
      <c r="R53" s="86">
        <f t="shared" si="11"/>
        <v>0</v>
      </c>
      <c r="S53" s="86">
        <f t="shared" si="11"/>
        <v>5923</v>
      </c>
      <c r="T53" s="86">
        <f t="shared" si="11"/>
        <v>0</v>
      </c>
      <c r="U53" s="86">
        <f t="shared" si="11"/>
        <v>0</v>
      </c>
      <c r="V53" s="86">
        <f t="shared" si="11"/>
        <v>1300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151500</v>
      </c>
      <c r="AC53" s="86">
        <f t="shared" si="11"/>
        <v>0</v>
      </c>
      <c r="AD53" s="86">
        <f t="shared" si="11"/>
        <v>0</v>
      </c>
      <c r="AE53" s="86">
        <f t="shared" si="11"/>
        <v>109134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53600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2500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14269</v>
      </c>
      <c r="BJ53" s="86">
        <f t="shared" si="11"/>
        <v>0</v>
      </c>
      <c r="BK53" s="86">
        <f t="shared" si="11"/>
        <v>0</v>
      </c>
      <c r="BL53" s="86">
        <f t="shared" si="11"/>
        <v>92471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364850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1207297.85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125665</v>
      </c>
      <c r="E10" s="89">
        <v>0</v>
      </c>
      <c r="F10" s="90"/>
      <c r="G10" s="88"/>
      <c r="H10" s="89"/>
      <c r="I10" s="90"/>
      <c r="J10" s="97">
        <v>34223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159888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9639</v>
      </c>
      <c r="E11" s="89">
        <v>0</v>
      </c>
      <c r="F11" s="90"/>
      <c r="G11" s="88"/>
      <c r="H11" s="89"/>
      <c r="I11" s="90"/>
      <c r="J11" s="97">
        <v>2288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11927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111986.85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44995</v>
      </c>
      <c r="N12" s="89">
        <v>0</v>
      </c>
      <c r="O12" s="90"/>
      <c r="P12" s="91">
        <v>2500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100352</v>
      </c>
      <c r="AC12" s="89">
        <v>0</v>
      </c>
      <c r="AD12" s="90"/>
      <c r="AE12" s="91">
        <v>92879</v>
      </c>
      <c r="AF12" s="89">
        <v>0</v>
      </c>
      <c r="AG12" s="90"/>
      <c r="AH12" s="91">
        <v>0</v>
      </c>
      <c r="AI12" s="89">
        <v>0</v>
      </c>
      <c r="AJ12" s="90"/>
      <c r="AK12" s="91">
        <v>8500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366462.85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25075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10721</v>
      </c>
      <c r="N13" s="89">
        <v>0</v>
      </c>
      <c r="O13" s="90"/>
      <c r="P13" s="91">
        <v>6750</v>
      </c>
      <c r="Q13" s="89">
        <v>0</v>
      </c>
      <c r="R13" s="90"/>
      <c r="S13" s="91">
        <v>5923</v>
      </c>
      <c r="T13" s="89">
        <v>0</v>
      </c>
      <c r="U13" s="90"/>
      <c r="V13" s="91">
        <v>1300</v>
      </c>
      <c r="W13" s="89">
        <v>0</v>
      </c>
      <c r="X13" s="90"/>
      <c r="Y13" s="91"/>
      <c r="Z13" s="89"/>
      <c r="AA13" s="90"/>
      <c r="AB13" s="91">
        <v>1148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45100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99617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31188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31188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16535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14269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30804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298900.85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36761</v>
      </c>
      <c r="K20" s="78">
        <f t="shared" si="1"/>
        <v>0</v>
      </c>
      <c r="L20" s="77">
        <f t="shared" si="1"/>
        <v>0</v>
      </c>
      <c r="M20" s="98">
        <f t="shared" si="1"/>
        <v>55716</v>
      </c>
      <c r="N20" s="78">
        <f t="shared" si="1"/>
        <v>0</v>
      </c>
      <c r="O20" s="77">
        <f t="shared" si="1"/>
        <v>0</v>
      </c>
      <c r="P20" s="98">
        <f t="shared" si="1"/>
        <v>9250</v>
      </c>
      <c r="Q20" s="78">
        <f t="shared" si="1"/>
        <v>0</v>
      </c>
      <c r="R20" s="77">
        <f t="shared" si="1"/>
        <v>0</v>
      </c>
      <c r="S20" s="98">
        <f t="shared" si="1"/>
        <v>5923</v>
      </c>
      <c r="T20" s="78">
        <f t="shared" si="1"/>
        <v>0</v>
      </c>
      <c r="U20" s="77">
        <f t="shared" si="1"/>
        <v>0</v>
      </c>
      <c r="V20" s="98">
        <f t="shared" si="1"/>
        <v>1300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101500</v>
      </c>
      <c r="AC20" s="78">
        <f t="shared" si="1"/>
        <v>0</v>
      </c>
      <c r="AD20" s="77">
        <f t="shared" si="1"/>
        <v>0</v>
      </c>
      <c r="AE20" s="98">
        <f t="shared" si="1"/>
        <v>93379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53600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2500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14269</v>
      </c>
      <c r="BJ20" s="78">
        <f t="shared" si="1"/>
        <v>0</v>
      </c>
      <c r="BK20" s="77">
        <f t="shared" si="1"/>
        <v>0</v>
      </c>
      <c r="BL20" s="98">
        <f t="shared" si="1"/>
        <v>31188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709886.85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25981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30981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50000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25981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80981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52194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52194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52194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52194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335292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335292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29558</v>
      </c>
      <c r="BS50" s="89">
        <v>0</v>
      </c>
      <c r="BT50" s="101"/>
      <c r="BU50" s="76"/>
      <c r="BV50" s="85">
        <f t="shared" si="9"/>
        <v>29558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364850</v>
      </c>
      <c r="BS51" s="78">
        <f>BS49+BS50</f>
        <v>0</v>
      </c>
      <c r="BT51" s="77">
        <f>BT49+BT50</f>
        <v>0</v>
      </c>
      <c r="BU51" s="85"/>
      <c r="BV51" s="85">
        <f>BV49+BV50</f>
        <v>364850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298900.85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36761</v>
      </c>
      <c r="K53" s="86">
        <f t="shared" si="11"/>
        <v>0</v>
      </c>
      <c r="L53" s="86">
        <f t="shared" si="11"/>
        <v>0</v>
      </c>
      <c r="M53" s="86">
        <f t="shared" si="11"/>
        <v>55716</v>
      </c>
      <c r="N53" s="86">
        <f t="shared" si="11"/>
        <v>0</v>
      </c>
      <c r="O53" s="86">
        <f t="shared" si="11"/>
        <v>0</v>
      </c>
      <c r="P53" s="86">
        <f t="shared" si="11"/>
        <v>9250</v>
      </c>
      <c r="Q53" s="86">
        <f t="shared" si="11"/>
        <v>0</v>
      </c>
      <c r="R53" s="86">
        <f t="shared" si="11"/>
        <v>0</v>
      </c>
      <c r="S53" s="86">
        <f t="shared" si="11"/>
        <v>5923</v>
      </c>
      <c r="T53" s="86">
        <f t="shared" si="11"/>
        <v>0</v>
      </c>
      <c r="U53" s="86">
        <f t="shared" si="11"/>
        <v>0</v>
      </c>
      <c r="V53" s="86">
        <f t="shared" si="11"/>
        <v>1300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151500</v>
      </c>
      <c r="AC53" s="86">
        <f t="shared" si="11"/>
        <v>0</v>
      </c>
      <c r="AD53" s="86">
        <f t="shared" si="11"/>
        <v>0</v>
      </c>
      <c r="AE53" s="86">
        <f t="shared" si="11"/>
        <v>119360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53600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2500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14269</v>
      </c>
      <c r="BJ53" s="86">
        <f t="shared" si="11"/>
        <v>0</v>
      </c>
      <c r="BK53" s="86">
        <f t="shared" si="11"/>
        <v>0</v>
      </c>
      <c r="BL53" s="86">
        <f t="shared" si="11"/>
        <v>83382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364850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1207911.85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2021-01-28T10:28:23Z</dcterms:modified>
  <cp:category/>
  <cp:version/>
  <cp:contentType/>
  <cp:contentStatus/>
</cp:coreProperties>
</file>