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<sst xmlns="http://schemas.openxmlformats.org/spreadsheetml/2006/main" count="870" uniqueCount="151">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</sst>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123564.8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351860</v>
      </c>
      <c r="E10" s="45">
        <v>488835.83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176000</v>
      </c>
      <c r="E14" s="45">
        <v>214200.04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527860</v>
      </c>
      <c r="E16" s="51">
        <f>E10+E11+E12+E13+E14+E15</f>
        <v>703035.87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3000</v>
      </c>
      <c r="E18" s="45">
        <v>3000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3000</v>
      </c>
      <c r="E23" s="51">
        <f>E18+E19+E20+E21+E22</f>
        <v>3000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203990</v>
      </c>
      <c r="E25" s="45">
        <v>289884.19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0</v>
      </c>
      <c r="E28" s="45">
        <v>44400</v>
      </c>
    </row>
    <row r="29" spans="2:5" ht="15">
      <c r="B29" s="13">
        <v>30500</v>
      </c>
      <c r="C29" s="54" t="s">
        <v>31</v>
      </c>
      <c r="D29" s="60">
        <v>47668</v>
      </c>
      <c r="E29" s="50">
        <v>123040.02</v>
      </c>
    </row>
    <row r="30" spans="2:5" ht="15.75" thickBot="1">
      <c r="B30" s="16">
        <v>30000</v>
      </c>
      <c r="C30" s="15" t="s">
        <v>32</v>
      </c>
      <c r="D30" s="48">
        <f>D25+D26+D27+D28+D29</f>
        <v>251658</v>
      </c>
      <c r="E30" s="51">
        <f>E25+E26+E27+E28+E29</f>
        <v>457324.21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43033</v>
      </c>
    </row>
    <row r="34" spans="2:5" ht="15">
      <c r="B34" s="13">
        <v>40300</v>
      </c>
      <c r="C34" s="54" t="s">
        <v>37</v>
      </c>
      <c r="D34" s="61">
        <v>55303</v>
      </c>
      <c r="E34" s="45">
        <v>256568.35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31840</v>
      </c>
      <c r="E36" s="50">
        <v>268844.52</v>
      </c>
    </row>
    <row r="37" spans="2:5" ht="15.75" thickBot="1">
      <c r="B37" s="16">
        <v>40000</v>
      </c>
      <c r="C37" s="15" t="s">
        <v>40</v>
      </c>
      <c r="D37" s="48">
        <f>D32+D33+D34+D35+D36</f>
        <v>87143</v>
      </c>
      <c r="E37" s="51">
        <f>E32+E33+E34+E35+E36</f>
        <v>568445.87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3458.04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3458.04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220601</v>
      </c>
      <c r="E51" s="62">
        <v>220601</v>
      </c>
    </row>
    <row r="52" spans="2:5" ht="15.75" thickBot="1">
      <c r="B52" s="16">
        <v>70000</v>
      </c>
      <c r="C52" s="15" t="s">
        <v>58</v>
      </c>
      <c r="D52" s="48">
        <f>D51</f>
        <v>220601</v>
      </c>
      <c r="E52" s="51">
        <f>E51</f>
        <v>220601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339132</v>
      </c>
      <c r="E54" s="45">
        <v>653215.23</v>
      </c>
    </row>
    <row r="55" spans="2:5" ht="15">
      <c r="B55" s="13">
        <v>90200</v>
      </c>
      <c r="C55" s="54" t="s">
        <v>62</v>
      </c>
      <c r="D55" s="61">
        <v>55558</v>
      </c>
      <c r="E55" s="62">
        <v>57398.19</v>
      </c>
    </row>
    <row r="56" spans="2:5" ht="15.75" thickBot="1">
      <c r="B56" s="16">
        <v>90000</v>
      </c>
      <c r="C56" s="15" t="s">
        <v>63</v>
      </c>
      <c r="D56" s="48">
        <f>D54+D55</f>
        <v>394690</v>
      </c>
      <c r="E56" s="51">
        <f>E54+E55</f>
        <v>710613.4199999999</v>
      </c>
    </row>
    <row r="57" spans="2:5" ht="16.5" thickBot="1" thickTop="1">
      <c r="B57" s="109" t="s">
        <v>64</v>
      </c>
      <c r="C57" s="110"/>
      <c r="D57" s="52">
        <f>D16+D23+D30+D37+D43+D49+D52+D56</f>
        <v>1484952</v>
      </c>
      <c r="E57" s="55">
        <f>E16+E23+E30+E37+E43+E49+E52+E56</f>
        <v>2666478.41</v>
      </c>
    </row>
    <row r="58" spans="2:5" ht="16.5" thickBot="1" thickTop="1">
      <c r="B58" s="109" t="s">
        <v>65</v>
      </c>
      <c r="C58" s="110"/>
      <c r="D58" s="52">
        <f>D57+D5+D6+D7+D8</f>
        <v>1484952</v>
      </c>
      <c r="E58" s="55">
        <f>E57+E5+E6+E7+E8</f>
        <v>2790043.21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351860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176000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527860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203990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47668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251658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31840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31840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339132</v>
      </c>
      <c r="E54" s="45"/>
    </row>
    <row r="55" spans="2:5" ht="15">
      <c r="B55" s="13">
        <v>90200</v>
      </c>
      <c r="C55" s="54" t="s">
        <v>62</v>
      </c>
      <c r="D55" s="61">
        <v>55558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394690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1209048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1209048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351860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176000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527860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203990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47668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251658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31840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31840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339132</v>
      </c>
      <c r="E54" s="45"/>
    </row>
    <row r="55" spans="2:5" ht="15">
      <c r="B55" s="13">
        <v>90200</v>
      </c>
      <c r="C55" s="54" t="s">
        <v>62</v>
      </c>
      <c r="D55" s="61">
        <v>55558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394690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1209048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1209048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120419</v>
      </c>
      <c r="E10" s="89">
        <v>0</v>
      </c>
      <c r="F10" s="90">
        <v>161487.08000000005</v>
      </c>
      <c r="G10" s="88"/>
      <c r="H10" s="89"/>
      <c r="I10" s="90"/>
      <c r="J10" s="97">
        <v>34223</v>
      </c>
      <c r="K10" s="89">
        <v>0</v>
      </c>
      <c r="L10" s="101">
        <v>39666.92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29008</v>
      </c>
      <c r="AF10" s="89">
        <v>0</v>
      </c>
      <c r="AG10" s="90">
        <v>33630.56</v>
      </c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183650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234784.56000000006</v>
      </c>
    </row>
    <row r="11" spans="2:76" ht="15">
      <c r="B11" s="13">
        <v>102</v>
      </c>
      <c r="C11" s="25" t="s">
        <v>92</v>
      </c>
      <c r="D11" s="88">
        <v>9018</v>
      </c>
      <c r="E11" s="89">
        <v>0</v>
      </c>
      <c r="F11" s="90">
        <v>11945.05</v>
      </c>
      <c r="G11" s="88"/>
      <c r="H11" s="89"/>
      <c r="I11" s="90"/>
      <c r="J11" s="97">
        <v>2288</v>
      </c>
      <c r="K11" s="89">
        <v>0</v>
      </c>
      <c r="L11" s="101">
        <v>2634.29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1928</v>
      </c>
      <c r="AF11" s="89">
        <v>0</v>
      </c>
      <c r="AG11" s="90">
        <v>2216.94</v>
      </c>
      <c r="AH11" s="91"/>
      <c r="AI11" s="89"/>
      <c r="AJ11" s="90"/>
      <c r="AK11" s="91">
        <v>0</v>
      </c>
      <c r="AL11" s="89">
        <v>0</v>
      </c>
      <c r="AM11" s="90">
        <v>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13234</v>
      </c>
      <c r="BW11" s="77">
        <f t="shared" si="1"/>
        <v>0</v>
      </c>
      <c r="BX11" s="79">
        <f t="shared" si="2"/>
        <v>16796.28</v>
      </c>
    </row>
    <row r="12" spans="2:76" ht="15">
      <c r="B12" s="13">
        <v>103</v>
      </c>
      <c r="C12" s="25" t="s">
        <v>93</v>
      </c>
      <c r="D12" s="88">
        <v>106615</v>
      </c>
      <c r="E12" s="89">
        <v>0</v>
      </c>
      <c r="F12" s="90">
        <v>175654.77</v>
      </c>
      <c r="G12" s="88"/>
      <c r="H12" s="89"/>
      <c r="I12" s="90"/>
      <c r="J12" s="97">
        <v>250</v>
      </c>
      <c r="K12" s="89">
        <v>0</v>
      </c>
      <c r="L12" s="101">
        <v>633.96</v>
      </c>
      <c r="M12" s="91">
        <v>44245</v>
      </c>
      <c r="N12" s="89">
        <v>0</v>
      </c>
      <c r="O12" s="90">
        <v>58592.11</v>
      </c>
      <c r="P12" s="91">
        <v>2500</v>
      </c>
      <c r="Q12" s="89">
        <v>0</v>
      </c>
      <c r="R12" s="90">
        <v>4313.66</v>
      </c>
      <c r="S12" s="91">
        <v>0</v>
      </c>
      <c r="T12" s="89">
        <v>0</v>
      </c>
      <c r="U12" s="90">
        <v>0</v>
      </c>
      <c r="V12" s="91"/>
      <c r="W12" s="89"/>
      <c r="X12" s="90"/>
      <c r="Y12" s="91"/>
      <c r="Z12" s="89"/>
      <c r="AA12" s="90"/>
      <c r="AB12" s="91">
        <v>102157</v>
      </c>
      <c r="AC12" s="89">
        <v>0</v>
      </c>
      <c r="AD12" s="90">
        <v>125863.19</v>
      </c>
      <c r="AE12" s="91">
        <v>67194</v>
      </c>
      <c r="AF12" s="89">
        <v>0</v>
      </c>
      <c r="AG12" s="90">
        <v>92203.29000000001</v>
      </c>
      <c r="AH12" s="91">
        <v>0</v>
      </c>
      <c r="AI12" s="89">
        <v>0</v>
      </c>
      <c r="AJ12" s="90">
        <v>0</v>
      </c>
      <c r="AK12" s="91">
        <v>10420</v>
      </c>
      <c r="AL12" s="89">
        <v>0</v>
      </c>
      <c r="AM12" s="90">
        <v>13380.5</v>
      </c>
      <c r="AN12" s="91"/>
      <c r="AO12" s="89"/>
      <c r="AP12" s="90"/>
      <c r="AQ12" s="91">
        <v>5000</v>
      </c>
      <c r="AR12" s="89">
        <v>0</v>
      </c>
      <c r="AS12" s="90">
        <v>8680</v>
      </c>
      <c r="AT12" s="91"/>
      <c r="AU12" s="89"/>
      <c r="AV12" s="90"/>
      <c r="AW12" s="91">
        <v>0</v>
      </c>
      <c r="AX12" s="89">
        <v>0</v>
      </c>
      <c r="AY12" s="90">
        <v>300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338381</v>
      </c>
      <c r="BW12" s="77">
        <f t="shared" si="1"/>
        <v>0</v>
      </c>
      <c r="BX12" s="79">
        <f t="shared" si="2"/>
        <v>479621.48</v>
      </c>
    </row>
    <row r="13" spans="2:76" ht="15">
      <c r="B13" s="13">
        <v>104</v>
      </c>
      <c r="C13" s="25" t="s">
        <v>19</v>
      </c>
      <c r="D13" s="88">
        <v>29252</v>
      </c>
      <c r="E13" s="89">
        <v>0</v>
      </c>
      <c r="F13" s="90">
        <v>43992.51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10721</v>
      </c>
      <c r="N13" s="89">
        <v>0</v>
      </c>
      <c r="O13" s="90">
        <v>12189.81</v>
      </c>
      <c r="P13" s="91">
        <v>4800</v>
      </c>
      <c r="Q13" s="89">
        <v>0</v>
      </c>
      <c r="R13" s="90">
        <v>9800</v>
      </c>
      <c r="S13" s="91">
        <v>2948</v>
      </c>
      <c r="T13" s="89">
        <v>0</v>
      </c>
      <c r="U13" s="90">
        <v>4896.62</v>
      </c>
      <c r="V13" s="91">
        <v>1000</v>
      </c>
      <c r="W13" s="89">
        <v>0</v>
      </c>
      <c r="X13" s="90">
        <v>2000</v>
      </c>
      <c r="Y13" s="91"/>
      <c r="Z13" s="89"/>
      <c r="AA13" s="90"/>
      <c r="AB13" s="91">
        <v>1148</v>
      </c>
      <c r="AC13" s="89">
        <v>0</v>
      </c>
      <c r="AD13" s="90">
        <v>16233</v>
      </c>
      <c r="AE13" s="91">
        <v>500</v>
      </c>
      <c r="AF13" s="89">
        <v>0</v>
      </c>
      <c r="AG13" s="90">
        <v>500</v>
      </c>
      <c r="AH13" s="91">
        <v>600</v>
      </c>
      <c r="AI13" s="89">
        <v>0</v>
      </c>
      <c r="AJ13" s="90">
        <v>1200</v>
      </c>
      <c r="AK13" s="91">
        <v>31800</v>
      </c>
      <c r="AL13" s="89">
        <v>0</v>
      </c>
      <c r="AM13" s="90">
        <v>47031.880000000005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0</v>
      </c>
      <c r="AX13" s="89">
        <v>0</v>
      </c>
      <c r="AY13" s="101">
        <v>3944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82769</v>
      </c>
      <c r="BW13" s="77">
        <f t="shared" si="1"/>
        <v>0</v>
      </c>
      <c r="BX13" s="79">
        <f t="shared" si="2"/>
        <v>141787.82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40469</v>
      </c>
      <c r="BM16" s="89">
        <v>0</v>
      </c>
      <c r="BN16" s="90">
        <v>61800.13</v>
      </c>
      <c r="BO16" s="91"/>
      <c r="BP16" s="89"/>
      <c r="BQ16" s="90"/>
      <c r="BR16" s="97"/>
      <c r="BS16" s="89"/>
      <c r="BT16" s="101"/>
      <c r="BU16" s="76"/>
      <c r="BV16" s="85">
        <f t="shared" si="0"/>
        <v>40469</v>
      </c>
      <c r="BW16" s="77">
        <f t="shared" si="1"/>
        <v>0</v>
      </c>
      <c r="BX16" s="79">
        <f t="shared" si="2"/>
        <v>61800.13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10000</v>
      </c>
      <c r="E18" s="89">
        <v>0</v>
      </c>
      <c r="F18" s="90">
        <v>41516.68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10000</v>
      </c>
      <c r="BW18" s="77">
        <f t="shared" si="1"/>
        <v>0</v>
      </c>
      <c r="BX18" s="79">
        <f t="shared" si="2"/>
        <v>41516.68</v>
      </c>
    </row>
    <row r="19" spans="2:76" ht="15">
      <c r="B19" s="13">
        <v>110</v>
      </c>
      <c r="C19" s="25" t="s">
        <v>98</v>
      </c>
      <c r="D19" s="88">
        <v>15805</v>
      </c>
      <c r="E19" s="89">
        <v>0</v>
      </c>
      <c r="F19" s="90">
        <v>17203.5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15797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31602</v>
      </c>
      <c r="BW19" s="77">
        <f t="shared" si="1"/>
        <v>0</v>
      </c>
      <c r="BX19" s="79">
        <f t="shared" si="2"/>
        <v>17203.5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291109</v>
      </c>
      <c r="E20" s="78">
        <f t="shared" si="3"/>
        <v>0</v>
      </c>
      <c r="F20" s="79">
        <f t="shared" si="3"/>
        <v>451799.59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36761</v>
      </c>
      <c r="K20" s="78">
        <f t="shared" si="3"/>
        <v>0</v>
      </c>
      <c r="L20" s="77">
        <f t="shared" si="3"/>
        <v>42935.17</v>
      </c>
      <c r="M20" s="98">
        <f t="shared" si="3"/>
        <v>54966</v>
      </c>
      <c r="N20" s="78">
        <f t="shared" si="3"/>
        <v>0</v>
      </c>
      <c r="O20" s="77">
        <f t="shared" si="3"/>
        <v>70781.92</v>
      </c>
      <c r="P20" s="98">
        <f t="shared" si="3"/>
        <v>7300</v>
      </c>
      <c r="Q20" s="78">
        <f t="shared" si="3"/>
        <v>0</v>
      </c>
      <c r="R20" s="77">
        <f t="shared" si="3"/>
        <v>14113.66</v>
      </c>
      <c r="S20" s="98">
        <f t="shared" si="3"/>
        <v>2948</v>
      </c>
      <c r="T20" s="78">
        <f t="shared" si="3"/>
        <v>0</v>
      </c>
      <c r="U20" s="77">
        <f t="shared" si="3"/>
        <v>4896.62</v>
      </c>
      <c r="V20" s="98">
        <f t="shared" si="3"/>
        <v>1000</v>
      </c>
      <c r="W20" s="78">
        <f t="shared" si="3"/>
        <v>0</v>
      </c>
      <c r="X20" s="77">
        <f t="shared" si="3"/>
        <v>2000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103305</v>
      </c>
      <c r="AC20" s="78">
        <f t="shared" si="3"/>
        <v>0</v>
      </c>
      <c r="AD20" s="77">
        <f t="shared" si="3"/>
        <v>142096.19</v>
      </c>
      <c r="AE20" s="98">
        <f t="shared" si="3"/>
        <v>98630</v>
      </c>
      <c r="AF20" s="78">
        <f t="shared" si="3"/>
        <v>0</v>
      </c>
      <c r="AG20" s="77">
        <f t="shared" si="3"/>
        <v>128550.79000000001</v>
      </c>
      <c r="AH20" s="98">
        <f t="shared" si="3"/>
        <v>600</v>
      </c>
      <c r="AI20" s="78">
        <f t="shared" si="3"/>
        <v>0</v>
      </c>
      <c r="AJ20" s="77">
        <f t="shared" si="3"/>
        <v>1200</v>
      </c>
      <c r="AK20" s="98">
        <f t="shared" si="3"/>
        <v>42220</v>
      </c>
      <c r="AL20" s="78">
        <f t="shared" si="3"/>
        <v>0</v>
      </c>
      <c r="AM20" s="77">
        <f t="shared" si="3"/>
        <v>60412.380000000005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5000</v>
      </c>
      <c r="AR20" s="78">
        <f t="shared" si="3"/>
        <v>0</v>
      </c>
      <c r="AS20" s="77">
        <f t="shared" si="3"/>
        <v>8680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4244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15797</v>
      </c>
      <c r="BJ20" s="78">
        <f t="shared" si="3"/>
        <v>0</v>
      </c>
      <c r="BK20" s="77">
        <f t="shared" si="3"/>
        <v>0</v>
      </c>
      <c r="BL20" s="98">
        <f t="shared" si="3"/>
        <v>40469</v>
      </c>
      <c r="BM20" s="78">
        <f t="shared" si="3"/>
        <v>0</v>
      </c>
      <c r="BN20" s="77">
        <f t="shared" si="3"/>
        <v>61800.13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700105</v>
      </c>
      <c r="BW20" s="77">
        <f>BW10+BW11+BW12+BW13+BW14+BW15+BW16+BW17+BW18+BW19</f>
        <v>0</v>
      </c>
      <c r="BX20" s="95">
        <f>BX10+BX11+BX12+BX13+BX14+BX15+BX16+BX17+BX18+BX19</f>
        <v>993510.4500000002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0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/>
      <c r="Q24" s="89"/>
      <c r="R24" s="101"/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2423.19</v>
      </c>
      <c r="Y24" s="97">
        <v>5000</v>
      </c>
      <c r="Z24" s="89">
        <v>0</v>
      </c>
      <c r="AA24" s="101">
        <v>9839.33</v>
      </c>
      <c r="AB24" s="97">
        <v>55303</v>
      </c>
      <c r="AC24" s="89">
        <v>0</v>
      </c>
      <c r="AD24" s="101">
        <v>168262.25</v>
      </c>
      <c r="AE24" s="97">
        <v>0</v>
      </c>
      <c r="AF24" s="89">
        <v>0</v>
      </c>
      <c r="AG24" s="101">
        <v>26392.15</v>
      </c>
      <c r="AH24" s="97">
        <v>0</v>
      </c>
      <c r="AI24" s="89">
        <v>0</v>
      </c>
      <c r="AJ24" s="101">
        <v>0</v>
      </c>
      <c r="AK24" s="97"/>
      <c r="AL24" s="89"/>
      <c r="AM24" s="101"/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60303</v>
      </c>
      <c r="BW24" s="77">
        <f t="shared" si="4"/>
        <v>0</v>
      </c>
      <c r="BX24" s="79">
        <f t="shared" si="4"/>
        <v>206916.91999999998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2507.95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52342</v>
      </c>
      <c r="Y27" s="97"/>
      <c r="Z27" s="89"/>
      <c r="AA27" s="101"/>
      <c r="AB27" s="97">
        <v>0</v>
      </c>
      <c r="AC27" s="89">
        <v>0</v>
      </c>
      <c r="AD27" s="101">
        <v>264594.06</v>
      </c>
      <c r="AE27" s="97"/>
      <c r="AF27" s="89"/>
      <c r="AG27" s="101"/>
      <c r="AH27" s="97">
        <v>0</v>
      </c>
      <c r="AI27" s="89">
        <v>0</v>
      </c>
      <c r="AJ27" s="101">
        <v>153.6</v>
      </c>
      <c r="AK27" s="97">
        <v>0</v>
      </c>
      <c r="AL27" s="89">
        <v>0</v>
      </c>
      <c r="AM27" s="101">
        <v>7781.58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26840</v>
      </c>
      <c r="BA27" s="89">
        <v>0</v>
      </c>
      <c r="BB27" s="101">
        <v>107360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26840</v>
      </c>
      <c r="BW27" s="77">
        <f t="shared" si="4"/>
        <v>0</v>
      </c>
      <c r="BX27" s="79">
        <f t="shared" si="4"/>
        <v>434739.19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2507.95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54765.19</v>
      </c>
      <c r="Y28" s="98">
        <f t="shared" si="5"/>
        <v>5000</v>
      </c>
      <c r="Z28" s="78">
        <f t="shared" si="5"/>
        <v>0</v>
      </c>
      <c r="AA28" s="77">
        <f t="shared" si="5"/>
        <v>9839.33</v>
      </c>
      <c r="AB28" s="98">
        <f t="shared" si="5"/>
        <v>55303</v>
      </c>
      <c r="AC28" s="78">
        <f t="shared" si="5"/>
        <v>0</v>
      </c>
      <c r="AD28" s="77">
        <f t="shared" si="5"/>
        <v>432856.31</v>
      </c>
      <c r="AE28" s="98">
        <f t="shared" si="5"/>
        <v>0</v>
      </c>
      <c r="AF28" s="78">
        <f t="shared" si="5"/>
        <v>0</v>
      </c>
      <c r="AG28" s="77">
        <f t="shared" si="5"/>
        <v>26392.15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153.6</v>
      </c>
      <c r="AK28" s="98">
        <f t="shared" si="6"/>
        <v>0</v>
      </c>
      <c r="AL28" s="78">
        <f t="shared" si="6"/>
        <v>0</v>
      </c>
      <c r="AM28" s="77">
        <f t="shared" si="6"/>
        <v>7781.58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26840</v>
      </c>
      <c r="BA28" s="78">
        <f t="shared" si="6"/>
        <v>0</v>
      </c>
      <c r="BB28" s="77">
        <f t="shared" si="6"/>
        <v>107360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87143</v>
      </c>
      <c r="BW28" s="77">
        <f>BW23+BW24+BW25+BW26+BW27</f>
        <v>0</v>
      </c>
      <c r="BX28" s="95">
        <f>BX23+BX24+BX25+BX26+BX27</f>
        <v>641656.11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82413</v>
      </c>
      <c r="BM40" s="89">
        <v>0</v>
      </c>
      <c r="BN40" s="101">
        <v>117495.69</v>
      </c>
      <c r="BO40" s="97"/>
      <c r="BP40" s="89"/>
      <c r="BQ40" s="101"/>
      <c r="BR40" s="97"/>
      <c r="BS40" s="89"/>
      <c r="BT40" s="101"/>
      <c r="BU40" s="76"/>
      <c r="BV40" s="85">
        <f t="shared" si="10"/>
        <v>82413</v>
      </c>
      <c r="BW40" s="77">
        <f t="shared" si="10"/>
        <v>0</v>
      </c>
      <c r="BX40" s="79">
        <f t="shared" si="10"/>
        <v>117495.69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82413</v>
      </c>
      <c r="BM42" s="78">
        <f t="shared" si="12"/>
        <v>0</v>
      </c>
      <c r="BN42" s="77">
        <f t="shared" si="12"/>
        <v>117495.69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82413</v>
      </c>
      <c r="BW42" s="77">
        <f>BW38+BW39+BW40+BW41</f>
        <v>0</v>
      </c>
      <c r="BX42" s="95">
        <f>BX38+BX39+BX40+BX41</f>
        <v>117495.69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220601</v>
      </c>
      <c r="BP45" s="89">
        <v>0</v>
      </c>
      <c r="BQ45" s="101">
        <v>220601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220601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220601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220601</v>
      </c>
      <c r="BP46" s="78">
        <f>BP45</f>
        <v>0</v>
      </c>
      <c r="BQ46" s="95">
        <f>BQ45</f>
        <v>220601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220601</v>
      </c>
      <c r="BW46" s="77">
        <f>BW45</f>
        <v>0</v>
      </c>
      <c r="BX46" s="95">
        <f>BX45</f>
        <v>220601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339132</v>
      </c>
      <c r="BS49" s="89">
        <v>0</v>
      </c>
      <c r="BT49" s="101">
        <v>664143.04</v>
      </c>
      <c r="BU49" s="76"/>
      <c r="BV49" s="85">
        <f aca="true" t="shared" si="15" ref="BV49:BX50">D49+G49+J49+M49+P49+S49+V49+Y49+AB49+AE49+AH49+AK49+AN49+AQ49+AT49+AW49+AZ49+BC49+BF49+BI49+BL49+BO49+BR49</f>
        <v>339132</v>
      </c>
      <c r="BW49" s="77">
        <f t="shared" si="15"/>
        <v>0</v>
      </c>
      <c r="BX49" s="79">
        <f t="shared" si="15"/>
        <v>664143.04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55558</v>
      </c>
      <c r="BS50" s="89">
        <v>0</v>
      </c>
      <c r="BT50" s="101">
        <v>56640.479999999996</v>
      </c>
      <c r="BU50" s="76"/>
      <c r="BV50" s="85">
        <f t="shared" si="15"/>
        <v>55558</v>
      </c>
      <c r="BW50" s="77">
        <f t="shared" si="15"/>
        <v>0</v>
      </c>
      <c r="BX50" s="79">
        <f t="shared" si="15"/>
        <v>56640.479999999996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394690</v>
      </c>
      <c r="BS51" s="78">
        <f>BS49+BS50</f>
        <v>0</v>
      </c>
      <c r="BT51" s="77">
        <f>BT49+BT50</f>
        <v>720783.52</v>
      </c>
      <c r="BU51" s="85"/>
      <c r="BV51" s="85">
        <f>BV49+BV50</f>
        <v>394690</v>
      </c>
      <c r="BW51" s="77">
        <f>BW49+BW50</f>
        <v>0</v>
      </c>
      <c r="BX51" s="95">
        <f>BX49+BX50</f>
        <v>720783.52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291109</v>
      </c>
      <c r="E53" s="86">
        <f t="shared" si="18"/>
        <v>0</v>
      </c>
      <c r="F53" s="86">
        <f t="shared" si="18"/>
        <v>454307.54000000004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36761</v>
      </c>
      <c r="K53" s="86">
        <f t="shared" si="18"/>
        <v>0</v>
      </c>
      <c r="L53" s="86">
        <f t="shared" si="18"/>
        <v>42935.17</v>
      </c>
      <c r="M53" s="86">
        <f t="shared" si="18"/>
        <v>54966</v>
      </c>
      <c r="N53" s="86">
        <f t="shared" si="18"/>
        <v>0</v>
      </c>
      <c r="O53" s="86">
        <f t="shared" si="18"/>
        <v>70781.92</v>
      </c>
      <c r="P53" s="86">
        <f t="shared" si="18"/>
        <v>7300</v>
      </c>
      <c r="Q53" s="86">
        <f t="shared" si="18"/>
        <v>0</v>
      </c>
      <c r="R53" s="86">
        <f t="shared" si="18"/>
        <v>14113.66</v>
      </c>
      <c r="S53" s="86">
        <f t="shared" si="18"/>
        <v>2948</v>
      </c>
      <c r="T53" s="86">
        <f t="shared" si="18"/>
        <v>0</v>
      </c>
      <c r="U53" s="86">
        <f t="shared" si="18"/>
        <v>4896.62</v>
      </c>
      <c r="V53" s="86">
        <f t="shared" si="18"/>
        <v>1000</v>
      </c>
      <c r="W53" s="86">
        <f t="shared" si="18"/>
        <v>0</v>
      </c>
      <c r="X53" s="86">
        <f t="shared" si="18"/>
        <v>56765.19</v>
      </c>
      <c r="Y53" s="86">
        <f t="shared" si="18"/>
        <v>5000</v>
      </c>
      <c r="Z53" s="86">
        <f t="shared" si="18"/>
        <v>0</v>
      </c>
      <c r="AA53" s="86">
        <f t="shared" si="18"/>
        <v>9839.33</v>
      </c>
      <c r="AB53" s="86">
        <f t="shared" si="18"/>
        <v>158608</v>
      </c>
      <c r="AC53" s="86">
        <f t="shared" si="18"/>
        <v>0</v>
      </c>
      <c r="AD53" s="86">
        <f t="shared" si="18"/>
        <v>574952.5</v>
      </c>
      <c r="AE53" s="86">
        <f t="shared" si="18"/>
        <v>98630</v>
      </c>
      <c r="AF53" s="86">
        <f t="shared" si="18"/>
        <v>0</v>
      </c>
      <c r="AG53" s="86">
        <f t="shared" si="18"/>
        <v>154942.94</v>
      </c>
      <c r="AH53" s="86">
        <f t="shared" si="18"/>
        <v>600</v>
      </c>
      <c r="AI53" s="86">
        <f t="shared" si="18"/>
        <v>0</v>
      </c>
      <c r="AJ53" s="86">
        <f aca="true" t="shared" si="19" ref="AJ53:BT53">AJ20+AJ28+AJ35+AJ42+AJ46+AJ51</f>
        <v>1353.6</v>
      </c>
      <c r="AK53" s="86">
        <f t="shared" si="19"/>
        <v>42220</v>
      </c>
      <c r="AL53" s="86">
        <f t="shared" si="19"/>
        <v>0</v>
      </c>
      <c r="AM53" s="86">
        <f t="shared" si="19"/>
        <v>68193.96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5000</v>
      </c>
      <c r="AR53" s="86">
        <f t="shared" si="19"/>
        <v>0</v>
      </c>
      <c r="AS53" s="86">
        <f t="shared" si="19"/>
        <v>8680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4244</v>
      </c>
      <c r="AZ53" s="86">
        <f t="shared" si="19"/>
        <v>26840</v>
      </c>
      <c r="BA53" s="86">
        <f t="shared" si="19"/>
        <v>0</v>
      </c>
      <c r="BB53" s="86">
        <f t="shared" si="19"/>
        <v>107360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15797</v>
      </c>
      <c r="BJ53" s="86">
        <f t="shared" si="19"/>
        <v>0</v>
      </c>
      <c r="BK53" s="86">
        <f t="shared" si="19"/>
        <v>0</v>
      </c>
      <c r="BL53" s="86">
        <f t="shared" si="19"/>
        <v>122882</v>
      </c>
      <c r="BM53" s="86">
        <f t="shared" si="19"/>
        <v>0</v>
      </c>
      <c r="BN53" s="86">
        <f t="shared" si="19"/>
        <v>179295.82</v>
      </c>
      <c r="BO53" s="86">
        <f t="shared" si="19"/>
        <v>220601</v>
      </c>
      <c r="BP53" s="86">
        <f t="shared" si="19"/>
        <v>0</v>
      </c>
      <c r="BQ53" s="86">
        <f t="shared" si="19"/>
        <v>220601</v>
      </c>
      <c r="BR53" s="86">
        <f t="shared" si="19"/>
        <v>394690</v>
      </c>
      <c r="BS53" s="86">
        <f t="shared" si="19"/>
        <v>0</v>
      </c>
      <c r="BT53" s="86">
        <f t="shared" si="19"/>
        <v>720783.52</v>
      </c>
      <c r="BU53" s="86">
        <f>BU8</f>
        <v>0</v>
      </c>
      <c r="BV53" s="102">
        <f>BV8+BV20+BV28+BV35+BV42+BV46+BV51</f>
        <v>1484952</v>
      </c>
      <c r="BW53" s="87">
        <f>BW20+BW28+BW35+BW42+BW46+BW51</f>
        <v>0</v>
      </c>
      <c r="BX53" s="87">
        <f>BX20+BX28+BX35+BX42+BX46+BX51</f>
        <v>2694046.77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120419</v>
      </c>
      <c r="E10" s="89">
        <v>0</v>
      </c>
      <c r="F10" s="90"/>
      <c r="G10" s="88"/>
      <c r="H10" s="89"/>
      <c r="I10" s="90"/>
      <c r="J10" s="97">
        <v>34223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29008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183650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9018</v>
      </c>
      <c r="E11" s="89">
        <v>0</v>
      </c>
      <c r="F11" s="90"/>
      <c r="G11" s="88"/>
      <c r="H11" s="89"/>
      <c r="I11" s="90"/>
      <c r="J11" s="97">
        <v>2288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1928</v>
      </c>
      <c r="AF11" s="89">
        <v>0</v>
      </c>
      <c r="AG11" s="90"/>
      <c r="AH11" s="91"/>
      <c r="AI11" s="89"/>
      <c r="AJ11" s="90"/>
      <c r="AK11" s="91">
        <v>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13234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106537</v>
      </c>
      <c r="E12" s="89">
        <v>0</v>
      </c>
      <c r="F12" s="90"/>
      <c r="G12" s="88"/>
      <c r="H12" s="89"/>
      <c r="I12" s="90"/>
      <c r="J12" s="97">
        <v>250</v>
      </c>
      <c r="K12" s="89">
        <v>0</v>
      </c>
      <c r="L12" s="101"/>
      <c r="M12" s="91">
        <v>44245</v>
      </c>
      <c r="N12" s="89">
        <v>0</v>
      </c>
      <c r="O12" s="90"/>
      <c r="P12" s="91">
        <v>2500</v>
      </c>
      <c r="Q12" s="89">
        <v>0</v>
      </c>
      <c r="R12" s="90"/>
      <c r="S12" s="91">
        <v>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102157</v>
      </c>
      <c r="AC12" s="89">
        <v>0</v>
      </c>
      <c r="AD12" s="90"/>
      <c r="AE12" s="91">
        <v>67267</v>
      </c>
      <c r="AF12" s="89">
        <v>0</v>
      </c>
      <c r="AG12" s="90"/>
      <c r="AH12" s="91">
        <v>0</v>
      </c>
      <c r="AI12" s="89">
        <v>0</v>
      </c>
      <c r="AJ12" s="90"/>
      <c r="AK12" s="91">
        <v>10420</v>
      </c>
      <c r="AL12" s="89">
        <v>0</v>
      </c>
      <c r="AM12" s="90"/>
      <c r="AN12" s="91"/>
      <c r="AO12" s="89"/>
      <c r="AP12" s="90"/>
      <c r="AQ12" s="91">
        <v>5000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338376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29256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10721</v>
      </c>
      <c r="N13" s="89">
        <v>0</v>
      </c>
      <c r="O13" s="90"/>
      <c r="P13" s="91">
        <v>4800</v>
      </c>
      <c r="Q13" s="89">
        <v>0</v>
      </c>
      <c r="R13" s="90"/>
      <c r="S13" s="91">
        <v>2948</v>
      </c>
      <c r="T13" s="89">
        <v>0</v>
      </c>
      <c r="U13" s="90"/>
      <c r="V13" s="91">
        <v>1000</v>
      </c>
      <c r="W13" s="89">
        <v>0</v>
      </c>
      <c r="X13" s="90"/>
      <c r="Y13" s="91"/>
      <c r="Z13" s="89"/>
      <c r="AA13" s="90"/>
      <c r="AB13" s="91">
        <v>1148</v>
      </c>
      <c r="AC13" s="89">
        <v>0</v>
      </c>
      <c r="AD13" s="90"/>
      <c r="AE13" s="91">
        <v>500</v>
      </c>
      <c r="AF13" s="89">
        <v>0</v>
      </c>
      <c r="AG13" s="90"/>
      <c r="AH13" s="91">
        <v>600</v>
      </c>
      <c r="AI13" s="89">
        <v>0</v>
      </c>
      <c r="AJ13" s="90"/>
      <c r="AK13" s="91">
        <v>31800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82773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37296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37296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15805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15797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31602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291035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36761</v>
      </c>
      <c r="K20" s="78">
        <f t="shared" si="1"/>
        <v>0</v>
      </c>
      <c r="L20" s="77">
        <f t="shared" si="1"/>
        <v>0</v>
      </c>
      <c r="M20" s="98">
        <f t="shared" si="1"/>
        <v>54966</v>
      </c>
      <c r="N20" s="78">
        <f t="shared" si="1"/>
        <v>0</v>
      </c>
      <c r="O20" s="77">
        <f t="shared" si="1"/>
        <v>0</v>
      </c>
      <c r="P20" s="98">
        <f t="shared" si="1"/>
        <v>7300</v>
      </c>
      <c r="Q20" s="78">
        <f t="shared" si="1"/>
        <v>0</v>
      </c>
      <c r="R20" s="77">
        <f t="shared" si="1"/>
        <v>0</v>
      </c>
      <c r="S20" s="98">
        <f t="shared" si="1"/>
        <v>2948</v>
      </c>
      <c r="T20" s="78">
        <f t="shared" si="1"/>
        <v>0</v>
      </c>
      <c r="U20" s="77">
        <f t="shared" si="1"/>
        <v>0</v>
      </c>
      <c r="V20" s="98">
        <f t="shared" si="1"/>
        <v>1000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103305</v>
      </c>
      <c r="AC20" s="78">
        <f t="shared" si="1"/>
        <v>0</v>
      </c>
      <c r="AD20" s="77">
        <f t="shared" si="1"/>
        <v>0</v>
      </c>
      <c r="AE20" s="98">
        <f t="shared" si="1"/>
        <v>98703</v>
      </c>
      <c r="AF20" s="78">
        <f t="shared" si="1"/>
        <v>0</v>
      </c>
      <c r="AG20" s="77">
        <f t="shared" si="1"/>
        <v>0</v>
      </c>
      <c r="AH20" s="98">
        <f t="shared" si="1"/>
        <v>600</v>
      </c>
      <c r="AI20" s="78">
        <f t="shared" si="1"/>
        <v>0</v>
      </c>
      <c r="AJ20" s="77">
        <f t="shared" si="1"/>
        <v>0</v>
      </c>
      <c r="AK20" s="98">
        <f t="shared" si="1"/>
        <v>42220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15797</v>
      </c>
      <c r="BJ20" s="78">
        <f t="shared" si="1"/>
        <v>0</v>
      </c>
      <c r="BK20" s="77">
        <f t="shared" si="1"/>
        <v>0</v>
      </c>
      <c r="BL20" s="98">
        <f t="shared" si="1"/>
        <v>37296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696931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5000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/>
      <c r="AL24" s="89"/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>
        <v>0</v>
      </c>
      <c r="AI27" s="89">
        <v>0</v>
      </c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26840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26840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26840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31840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85587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85587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85587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85587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339132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339132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55558</v>
      </c>
      <c r="BS50" s="89">
        <v>0</v>
      </c>
      <c r="BT50" s="101"/>
      <c r="BU50" s="76"/>
      <c r="BV50" s="85">
        <f t="shared" si="9"/>
        <v>55558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394690</v>
      </c>
      <c r="BS51" s="78">
        <f>BS49+BS50</f>
        <v>0</v>
      </c>
      <c r="BT51" s="77">
        <f>BT49+BT50</f>
        <v>0</v>
      </c>
      <c r="BU51" s="85"/>
      <c r="BV51" s="85">
        <f>BV49+BV50</f>
        <v>394690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291035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36761</v>
      </c>
      <c r="K53" s="86">
        <f t="shared" si="11"/>
        <v>0</v>
      </c>
      <c r="L53" s="86">
        <f t="shared" si="11"/>
        <v>0</v>
      </c>
      <c r="M53" s="86">
        <f t="shared" si="11"/>
        <v>54966</v>
      </c>
      <c r="N53" s="86">
        <f t="shared" si="11"/>
        <v>0</v>
      </c>
      <c r="O53" s="86">
        <f t="shared" si="11"/>
        <v>0</v>
      </c>
      <c r="P53" s="86">
        <f t="shared" si="11"/>
        <v>7300</v>
      </c>
      <c r="Q53" s="86">
        <f t="shared" si="11"/>
        <v>0</v>
      </c>
      <c r="R53" s="86">
        <f t="shared" si="11"/>
        <v>0</v>
      </c>
      <c r="S53" s="86">
        <f t="shared" si="11"/>
        <v>2948</v>
      </c>
      <c r="T53" s="86">
        <f t="shared" si="11"/>
        <v>0</v>
      </c>
      <c r="U53" s="86">
        <f t="shared" si="11"/>
        <v>0</v>
      </c>
      <c r="V53" s="86">
        <f t="shared" si="11"/>
        <v>1000</v>
      </c>
      <c r="W53" s="86">
        <f t="shared" si="11"/>
        <v>0</v>
      </c>
      <c r="X53" s="86">
        <f t="shared" si="11"/>
        <v>0</v>
      </c>
      <c r="Y53" s="86">
        <f t="shared" si="11"/>
        <v>5000</v>
      </c>
      <c r="Z53" s="86">
        <f t="shared" si="11"/>
        <v>0</v>
      </c>
      <c r="AA53" s="86">
        <f t="shared" si="11"/>
        <v>0</v>
      </c>
      <c r="AB53" s="86">
        <f t="shared" si="11"/>
        <v>103305</v>
      </c>
      <c r="AC53" s="86">
        <f t="shared" si="11"/>
        <v>0</v>
      </c>
      <c r="AD53" s="86">
        <f t="shared" si="11"/>
        <v>0</v>
      </c>
      <c r="AE53" s="86">
        <f t="shared" si="11"/>
        <v>98703</v>
      </c>
      <c r="AF53" s="86">
        <f t="shared" si="11"/>
        <v>0</v>
      </c>
      <c r="AG53" s="86">
        <f t="shared" si="11"/>
        <v>0</v>
      </c>
      <c r="AH53" s="86">
        <f t="shared" si="11"/>
        <v>600</v>
      </c>
      <c r="AI53" s="86">
        <f t="shared" si="11"/>
        <v>0</v>
      </c>
      <c r="AJ53" s="86">
        <f t="shared" si="11"/>
        <v>0</v>
      </c>
      <c r="AK53" s="86">
        <f t="shared" si="11"/>
        <v>42220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26840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15797</v>
      </c>
      <c r="BJ53" s="86">
        <f t="shared" si="11"/>
        <v>0</v>
      </c>
      <c r="BK53" s="86">
        <f t="shared" si="11"/>
        <v>0</v>
      </c>
      <c r="BL53" s="86">
        <f t="shared" si="11"/>
        <v>122883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394690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1209048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120419</v>
      </c>
      <c r="E10" s="89">
        <v>0</v>
      </c>
      <c r="F10" s="90"/>
      <c r="G10" s="88"/>
      <c r="H10" s="89"/>
      <c r="I10" s="90"/>
      <c r="J10" s="97">
        <v>34223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29008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183650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9018</v>
      </c>
      <c r="E11" s="89">
        <v>0</v>
      </c>
      <c r="F11" s="90"/>
      <c r="G11" s="88"/>
      <c r="H11" s="89"/>
      <c r="I11" s="90"/>
      <c r="J11" s="97">
        <v>2288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1928</v>
      </c>
      <c r="AF11" s="89">
        <v>0</v>
      </c>
      <c r="AG11" s="90"/>
      <c r="AH11" s="91"/>
      <c r="AI11" s="89"/>
      <c r="AJ11" s="90"/>
      <c r="AK11" s="91">
        <v>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13234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106535</v>
      </c>
      <c r="E12" s="89">
        <v>0</v>
      </c>
      <c r="F12" s="90"/>
      <c r="G12" s="88"/>
      <c r="H12" s="89"/>
      <c r="I12" s="90"/>
      <c r="J12" s="97">
        <v>250</v>
      </c>
      <c r="K12" s="89">
        <v>0</v>
      </c>
      <c r="L12" s="101"/>
      <c r="M12" s="91">
        <v>44245</v>
      </c>
      <c r="N12" s="89">
        <v>0</v>
      </c>
      <c r="O12" s="90"/>
      <c r="P12" s="91">
        <v>2500</v>
      </c>
      <c r="Q12" s="89">
        <v>0</v>
      </c>
      <c r="R12" s="90"/>
      <c r="S12" s="91">
        <v>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102157</v>
      </c>
      <c r="AC12" s="89">
        <v>0</v>
      </c>
      <c r="AD12" s="90"/>
      <c r="AE12" s="91">
        <v>67267</v>
      </c>
      <c r="AF12" s="89">
        <v>0</v>
      </c>
      <c r="AG12" s="90"/>
      <c r="AH12" s="91">
        <v>0</v>
      </c>
      <c r="AI12" s="89">
        <v>0</v>
      </c>
      <c r="AJ12" s="90"/>
      <c r="AK12" s="91">
        <v>10420</v>
      </c>
      <c r="AL12" s="89">
        <v>0</v>
      </c>
      <c r="AM12" s="90"/>
      <c r="AN12" s="91"/>
      <c r="AO12" s="89"/>
      <c r="AP12" s="90"/>
      <c r="AQ12" s="91">
        <v>5000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338374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29260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10721</v>
      </c>
      <c r="N13" s="89">
        <v>0</v>
      </c>
      <c r="O13" s="90"/>
      <c r="P13" s="91">
        <v>4800</v>
      </c>
      <c r="Q13" s="89">
        <v>0</v>
      </c>
      <c r="R13" s="90"/>
      <c r="S13" s="91">
        <v>2948</v>
      </c>
      <c r="T13" s="89">
        <v>0</v>
      </c>
      <c r="U13" s="90"/>
      <c r="V13" s="91">
        <v>1000</v>
      </c>
      <c r="W13" s="89">
        <v>0</v>
      </c>
      <c r="X13" s="90"/>
      <c r="Y13" s="91"/>
      <c r="Z13" s="89"/>
      <c r="AA13" s="90"/>
      <c r="AB13" s="91">
        <v>1148</v>
      </c>
      <c r="AC13" s="89">
        <v>0</v>
      </c>
      <c r="AD13" s="90"/>
      <c r="AE13" s="91">
        <v>500</v>
      </c>
      <c r="AF13" s="89">
        <v>0</v>
      </c>
      <c r="AG13" s="90"/>
      <c r="AH13" s="91">
        <v>600</v>
      </c>
      <c r="AI13" s="89">
        <v>0</v>
      </c>
      <c r="AJ13" s="90"/>
      <c r="AK13" s="91">
        <v>31800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82777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33963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33963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15805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15797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31602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291037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36761</v>
      </c>
      <c r="K20" s="78">
        <f t="shared" si="1"/>
        <v>0</v>
      </c>
      <c r="L20" s="77">
        <f t="shared" si="1"/>
        <v>0</v>
      </c>
      <c r="M20" s="98">
        <f t="shared" si="1"/>
        <v>54966</v>
      </c>
      <c r="N20" s="78">
        <f t="shared" si="1"/>
        <v>0</v>
      </c>
      <c r="O20" s="77">
        <f t="shared" si="1"/>
        <v>0</v>
      </c>
      <c r="P20" s="98">
        <f t="shared" si="1"/>
        <v>7300</v>
      </c>
      <c r="Q20" s="78">
        <f t="shared" si="1"/>
        <v>0</v>
      </c>
      <c r="R20" s="77">
        <f t="shared" si="1"/>
        <v>0</v>
      </c>
      <c r="S20" s="98">
        <f t="shared" si="1"/>
        <v>2948</v>
      </c>
      <c r="T20" s="78">
        <f t="shared" si="1"/>
        <v>0</v>
      </c>
      <c r="U20" s="77">
        <f t="shared" si="1"/>
        <v>0</v>
      </c>
      <c r="V20" s="98">
        <f t="shared" si="1"/>
        <v>1000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103305</v>
      </c>
      <c r="AC20" s="78">
        <f t="shared" si="1"/>
        <v>0</v>
      </c>
      <c r="AD20" s="77">
        <f t="shared" si="1"/>
        <v>0</v>
      </c>
      <c r="AE20" s="98">
        <f t="shared" si="1"/>
        <v>98703</v>
      </c>
      <c r="AF20" s="78">
        <f t="shared" si="1"/>
        <v>0</v>
      </c>
      <c r="AG20" s="77">
        <f t="shared" si="1"/>
        <v>0</v>
      </c>
      <c r="AH20" s="98">
        <f t="shared" si="1"/>
        <v>600</v>
      </c>
      <c r="AI20" s="78">
        <f t="shared" si="1"/>
        <v>0</v>
      </c>
      <c r="AJ20" s="77">
        <f t="shared" si="1"/>
        <v>0</v>
      </c>
      <c r="AK20" s="98">
        <f t="shared" si="1"/>
        <v>42220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15797</v>
      </c>
      <c r="BJ20" s="78">
        <f t="shared" si="1"/>
        <v>0</v>
      </c>
      <c r="BK20" s="77">
        <f t="shared" si="1"/>
        <v>0</v>
      </c>
      <c r="BL20" s="98">
        <f t="shared" si="1"/>
        <v>33963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693600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5000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/>
      <c r="AL24" s="89"/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>
        <v>0</v>
      </c>
      <c r="AI27" s="89">
        <v>0</v>
      </c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26840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26840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26840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31840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88918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88918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88918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88918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339132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339132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55558</v>
      </c>
      <c r="BS50" s="89">
        <v>0</v>
      </c>
      <c r="BT50" s="101"/>
      <c r="BU50" s="76"/>
      <c r="BV50" s="85">
        <f t="shared" si="9"/>
        <v>55558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394690</v>
      </c>
      <c r="BS51" s="78">
        <f>BS49+BS50</f>
        <v>0</v>
      </c>
      <c r="BT51" s="77">
        <f>BT49+BT50</f>
        <v>0</v>
      </c>
      <c r="BU51" s="85"/>
      <c r="BV51" s="85">
        <f>BV49+BV50</f>
        <v>394690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291037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36761</v>
      </c>
      <c r="K53" s="86">
        <f t="shared" si="11"/>
        <v>0</v>
      </c>
      <c r="L53" s="86">
        <f t="shared" si="11"/>
        <v>0</v>
      </c>
      <c r="M53" s="86">
        <f t="shared" si="11"/>
        <v>54966</v>
      </c>
      <c r="N53" s="86">
        <f t="shared" si="11"/>
        <v>0</v>
      </c>
      <c r="O53" s="86">
        <f t="shared" si="11"/>
        <v>0</v>
      </c>
      <c r="P53" s="86">
        <f t="shared" si="11"/>
        <v>7300</v>
      </c>
      <c r="Q53" s="86">
        <f t="shared" si="11"/>
        <v>0</v>
      </c>
      <c r="R53" s="86">
        <f t="shared" si="11"/>
        <v>0</v>
      </c>
      <c r="S53" s="86">
        <f t="shared" si="11"/>
        <v>2948</v>
      </c>
      <c r="T53" s="86">
        <f t="shared" si="11"/>
        <v>0</v>
      </c>
      <c r="U53" s="86">
        <f t="shared" si="11"/>
        <v>0</v>
      </c>
      <c r="V53" s="86">
        <f t="shared" si="11"/>
        <v>1000</v>
      </c>
      <c r="W53" s="86">
        <f t="shared" si="11"/>
        <v>0</v>
      </c>
      <c r="X53" s="86">
        <f t="shared" si="11"/>
        <v>0</v>
      </c>
      <c r="Y53" s="86">
        <f t="shared" si="11"/>
        <v>5000</v>
      </c>
      <c r="Z53" s="86">
        <f t="shared" si="11"/>
        <v>0</v>
      </c>
      <c r="AA53" s="86">
        <f t="shared" si="11"/>
        <v>0</v>
      </c>
      <c r="AB53" s="86">
        <f t="shared" si="11"/>
        <v>103305</v>
      </c>
      <c r="AC53" s="86">
        <f t="shared" si="11"/>
        <v>0</v>
      </c>
      <c r="AD53" s="86">
        <f t="shared" si="11"/>
        <v>0</v>
      </c>
      <c r="AE53" s="86">
        <f t="shared" si="11"/>
        <v>98703</v>
      </c>
      <c r="AF53" s="86">
        <f t="shared" si="11"/>
        <v>0</v>
      </c>
      <c r="AG53" s="86">
        <f t="shared" si="11"/>
        <v>0</v>
      </c>
      <c r="AH53" s="86">
        <f t="shared" si="11"/>
        <v>600</v>
      </c>
      <c r="AI53" s="86">
        <f t="shared" si="11"/>
        <v>0</v>
      </c>
      <c r="AJ53" s="86">
        <f t="shared" si="11"/>
        <v>0</v>
      </c>
      <c r="AK53" s="86">
        <f t="shared" si="11"/>
        <v>42220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26840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15797</v>
      </c>
      <c r="BJ53" s="86">
        <f t="shared" si="11"/>
        <v>0</v>
      </c>
      <c r="BK53" s="86">
        <f t="shared" si="11"/>
        <v>0</v>
      </c>
      <c r="BL53" s="86">
        <f t="shared" si="11"/>
        <v>122881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394690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1209048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2019-12-19T18:53:59Z</dcterms:modified>
  <cp:category/>
  <cp:version/>
  <cp:contentType/>
  <cp:contentStatus/>
</cp:coreProperties>
</file>