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<sst xmlns="http://schemas.openxmlformats.org/spreadsheetml/2006/main" count="870" uniqueCount="151">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</sst>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38138.19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343860</v>
      </c>
      <c r="E10" s="45">
        <v>466117.19000000006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176000</v>
      </c>
      <c r="E14" s="45">
        <v>216930.94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519860</v>
      </c>
      <c r="E16" s="51">
        <f>E10+E11+E12+E13+E14+E15</f>
        <v>683048.1300000001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>
        <v>7855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7855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207484</v>
      </c>
      <c r="E25" s="45">
        <v>281135.75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44400</v>
      </c>
    </row>
    <row r="29" spans="2:5" ht="15">
      <c r="B29" s="13">
        <v>30500</v>
      </c>
      <c r="C29" s="54" t="s">
        <v>31</v>
      </c>
      <c r="D29" s="60">
        <v>58838</v>
      </c>
      <c r="E29" s="50">
        <v>157564.5</v>
      </c>
    </row>
    <row r="30" spans="2:5" ht="15.75" thickBot="1">
      <c r="B30" s="16">
        <v>30000</v>
      </c>
      <c r="C30" s="15" t="s">
        <v>32</v>
      </c>
      <c r="D30" s="48">
        <f>D25+D26+D27+D28+D29</f>
        <v>266322</v>
      </c>
      <c r="E30" s="51">
        <f>E25+E26+E27+E28+E29</f>
        <v>483100.25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150000</v>
      </c>
      <c r="E34" s="45">
        <v>187176.21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>
        <v>198653.94</v>
      </c>
    </row>
    <row r="37" spans="2:5" ht="15.75" thickBot="1">
      <c r="B37" s="16">
        <v>40000</v>
      </c>
      <c r="C37" s="15" t="s">
        <v>40</v>
      </c>
      <c r="D37" s="48">
        <f>D32+D33+D34+D35+D36</f>
        <v>181840</v>
      </c>
      <c r="E37" s="51">
        <f>E32+E33+E34+E35+E36</f>
        <v>385830.15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109412.04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109412.04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214567</v>
      </c>
      <c r="E51" s="62">
        <v>214567</v>
      </c>
    </row>
    <row r="52" spans="2:5" ht="15.75" thickBot="1">
      <c r="B52" s="16">
        <v>70000</v>
      </c>
      <c r="C52" s="15" t="s">
        <v>58</v>
      </c>
      <c r="D52" s="48">
        <f>D51</f>
        <v>214567</v>
      </c>
      <c r="E52" s="51">
        <f>E51</f>
        <v>214567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>
        <v>538851</v>
      </c>
    </row>
    <row r="55" spans="2:5" ht="15">
      <c r="B55" s="13">
        <v>90200</v>
      </c>
      <c r="C55" s="54" t="s">
        <v>62</v>
      </c>
      <c r="D55" s="61">
        <v>55558</v>
      </c>
      <c r="E55" s="62">
        <v>61294.14</v>
      </c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600145.14</v>
      </c>
    </row>
    <row r="57" spans="2:5" ht="16.5" thickBot="1" thickTop="1">
      <c r="B57" s="109" t="s">
        <v>64</v>
      </c>
      <c r="C57" s="110"/>
      <c r="D57" s="52">
        <f>D16+D23+D30+D37+D43+D49+D52+D56</f>
        <v>1580279</v>
      </c>
      <c r="E57" s="55">
        <f>E16+E23+E30+E37+E43+E49+E52+E56</f>
        <v>2483957.7100000004</v>
      </c>
    </row>
    <row r="58" spans="2:5" ht="16.5" thickBot="1" thickTop="1">
      <c r="B58" s="109" t="s">
        <v>65</v>
      </c>
      <c r="C58" s="110"/>
      <c r="D58" s="52">
        <f>D57+D5+D6+D7+D8</f>
        <v>1618417.19</v>
      </c>
      <c r="E58" s="55">
        <f>E57+E5+E6+E7+E8</f>
        <v>2483957.7100000004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520860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191906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52668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244574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/>
    </row>
    <row r="55" spans="2:5" ht="15">
      <c r="B55" s="13">
        <v>90200</v>
      </c>
      <c r="C55" s="54" t="s">
        <v>62</v>
      </c>
      <c r="D55" s="61">
        <v>55558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1194964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1194964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520860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191906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52668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244574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/>
    </row>
    <row r="55" spans="2:5" ht="15">
      <c r="B55" s="13">
        <v>90200</v>
      </c>
      <c r="C55" s="54" t="s">
        <v>62</v>
      </c>
      <c r="D55" s="61">
        <v>55558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1194964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1194964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121205</v>
      </c>
      <c r="E10" s="89">
        <v>0</v>
      </c>
      <c r="F10" s="90">
        <v>153895.94000000003</v>
      </c>
      <c r="G10" s="88"/>
      <c r="H10" s="89"/>
      <c r="I10" s="90"/>
      <c r="J10" s="97">
        <v>34118</v>
      </c>
      <c r="K10" s="89">
        <v>0</v>
      </c>
      <c r="L10" s="101">
        <v>38969.84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28818</v>
      </c>
      <c r="AF10" s="89">
        <v>0</v>
      </c>
      <c r="AG10" s="90">
        <v>33214.4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184141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226080.18000000002</v>
      </c>
    </row>
    <row r="11" spans="2:76" ht="15">
      <c r="B11" s="13">
        <v>102</v>
      </c>
      <c r="C11" s="25" t="s">
        <v>92</v>
      </c>
      <c r="D11" s="88">
        <v>9057</v>
      </c>
      <c r="E11" s="89">
        <v>0</v>
      </c>
      <c r="F11" s="90">
        <v>11967.9</v>
      </c>
      <c r="G11" s="88"/>
      <c r="H11" s="89"/>
      <c r="I11" s="90"/>
      <c r="J11" s="97">
        <v>2281</v>
      </c>
      <c r="K11" s="89">
        <v>0</v>
      </c>
      <c r="L11" s="101">
        <v>2632.14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1919</v>
      </c>
      <c r="AF11" s="89">
        <v>0</v>
      </c>
      <c r="AG11" s="90">
        <v>2214.35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13257</v>
      </c>
      <c r="BW11" s="77">
        <f t="shared" si="1"/>
        <v>0</v>
      </c>
      <c r="BX11" s="79">
        <f t="shared" si="2"/>
        <v>16814.39</v>
      </c>
    </row>
    <row r="12" spans="2:76" ht="15">
      <c r="B12" s="13">
        <v>103</v>
      </c>
      <c r="C12" s="25" t="s">
        <v>93</v>
      </c>
      <c r="D12" s="88">
        <v>110083</v>
      </c>
      <c r="E12" s="89">
        <v>0</v>
      </c>
      <c r="F12" s="90">
        <v>165521.81</v>
      </c>
      <c r="G12" s="88"/>
      <c r="H12" s="89"/>
      <c r="I12" s="90"/>
      <c r="J12" s="97">
        <v>250</v>
      </c>
      <c r="K12" s="89">
        <v>0</v>
      </c>
      <c r="L12" s="101">
        <v>250</v>
      </c>
      <c r="M12" s="91">
        <v>45245</v>
      </c>
      <c r="N12" s="89">
        <v>0</v>
      </c>
      <c r="O12" s="90">
        <v>62830.21</v>
      </c>
      <c r="P12" s="91">
        <v>2500</v>
      </c>
      <c r="Q12" s="89">
        <v>0</v>
      </c>
      <c r="R12" s="90">
        <v>3166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94610</v>
      </c>
      <c r="AC12" s="89">
        <v>0</v>
      </c>
      <c r="AD12" s="90">
        <v>126702.58</v>
      </c>
      <c r="AE12" s="91">
        <v>68033</v>
      </c>
      <c r="AF12" s="89">
        <v>0</v>
      </c>
      <c r="AG12" s="90">
        <v>94036.36</v>
      </c>
      <c r="AH12" s="91">
        <v>0</v>
      </c>
      <c r="AI12" s="89">
        <v>0</v>
      </c>
      <c r="AJ12" s="90">
        <v>0</v>
      </c>
      <c r="AK12" s="91">
        <v>10420</v>
      </c>
      <c r="AL12" s="89">
        <v>0</v>
      </c>
      <c r="AM12" s="90">
        <v>10676.68</v>
      </c>
      <c r="AN12" s="91"/>
      <c r="AO12" s="89"/>
      <c r="AP12" s="90"/>
      <c r="AQ12" s="91">
        <v>5000</v>
      </c>
      <c r="AR12" s="89">
        <v>0</v>
      </c>
      <c r="AS12" s="90">
        <v>10000</v>
      </c>
      <c r="AT12" s="91"/>
      <c r="AU12" s="89"/>
      <c r="AV12" s="90"/>
      <c r="AW12" s="91">
        <v>4954</v>
      </c>
      <c r="AX12" s="89">
        <v>0</v>
      </c>
      <c r="AY12" s="90">
        <v>5254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341095</v>
      </c>
      <c r="BW12" s="77">
        <f t="shared" si="1"/>
        <v>0</v>
      </c>
      <c r="BX12" s="79">
        <f t="shared" si="2"/>
        <v>478437.63999999996</v>
      </c>
    </row>
    <row r="13" spans="2:76" ht="15">
      <c r="B13" s="13">
        <v>104</v>
      </c>
      <c r="C13" s="25" t="s">
        <v>19</v>
      </c>
      <c r="D13" s="88">
        <v>32858</v>
      </c>
      <c r="E13" s="89">
        <v>0</v>
      </c>
      <c r="F13" s="90">
        <v>33667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11721</v>
      </c>
      <c r="N13" s="89">
        <v>0</v>
      </c>
      <c r="O13" s="90">
        <v>16989.97</v>
      </c>
      <c r="P13" s="91">
        <v>4800</v>
      </c>
      <c r="Q13" s="89">
        <v>0</v>
      </c>
      <c r="R13" s="90">
        <v>5500</v>
      </c>
      <c r="S13" s="91">
        <v>2948</v>
      </c>
      <c r="T13" s="89">
        <v>0</v>
      </c>
      <c r="U13" s="90">
        <v>7448</v>
      </c>
      <c r="V13" s="91">
        <v>2250</v>
      </c>
      <c r="W13" s="89">
        <v>0</v>
      </c>
      <c r="X13" s="90">
        <v>2250</v>
      </c>
      <c r="Y13" s="91"/>
      <c r="Z13" s="89"/>
      <c r="AA13" s="90"/>
      <c r="AB13" s="91">
        <v>1160</v>
      </c>
      <c r="AC13" s="89">
        <v>0</v>
      </c>
      <c r="AD13" s="90">
        <v>1242.14</v>
      </c>
      <c r="AE13" s="91">
        <v>500</v>
      </c>
      <c r="AF13" s="89">
        <v>0</v>
      </c>
      <c r="AG13" s="90">
        <v>500</v>
      </c>
      <c r="AH13" s="91">
        <v>600</v>
      </c>
      <c r="AI13" s="89">
        <v>0</v>
      </c>
      <c r="AJ13" s="90">
        <v>4600</v>
      </c>
      <c r="AK13" s="91">
        <v>31660</v>
      </c>
      <c r="AL13" s="89">
        <v>0</v>
      </c>
      <c r="AM13" s="90">
        <v>59579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>
        <v>3444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88497</v>
      </c>
      <c r="BW13" s="77">
        <f t="shared" si="1"/>
        <v>0</v>
      </c>
      <c r="BX13" s="79">
        <f t="shared" si="2"/>
        <v>135220.11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45752</v>
      </c>
      <c r="BM16" s="89">
        <v>0</v>
      </c>
      <c r="BN16" s="90">
        <v>45752</v>
      </c>
      <c r="BO16" s="91"/>
      <c r="BP16" s="89"/>
      <c r="BQ16" s="90"/>
      <c r="BR16" s="97"/>
      <c r="BS16" s="89"/>
      <c r="BT16" s="101"/>
      <c r="BU16" s="76"/>
      <c r="BV16" s="85">
        <f t="shared" si="0"/>
        <v>45752</v>
      </c>
      <c r="BW16" s="77">
        <f t="shared" si="1"/>
        <v>0</v>
      </c>
      <c r="BX16" s="79">
        <f t="shared" si="2"/>
        <v>45752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21516.68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21516.68</v>
      </c>
    </row>
    <row r="19" spans="2:76" ht="15">
      <c r="B19" s="13">
        <v>110</v>
      </c>
      <c r="C19" s="25" t="s">
        <v>98</v>
      </c>
      <c r="D19" s="88">
        <v>14580</v>
      </c>
      <c r="E19" s="89">
        <v>0</v>
      </c>
      <c r="F19" s="90">
        <v>15787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9752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24332</v>
      </c>
      <c r="BW19" s="77">
        <f t="shared" si="1"/>
        <v>0</v>
      </c>
      <c r="BX19" s="79">
        <f t="shared" si="2"/>
        <v>15787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297783</v>
      </c>
      <c r="E20" s="78">
        <f t="shared" si="3"/>
        <v>0</v>
      </c>
      <c r="F20" s="79">
        <f t="shared" si="3"/>
        <v>402356.33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36649</v>
      </c>
      <c r="K20" s="78">
        <f t="shared" si="3"/>
        <v>0</v>
      </c>
      <c r="L20" s="77">
        <f t="shared" si="3"/>
        <v>41851.979999999996</v>
      </c>
      <c r="M20" s="98">
        <f t="shared" si="3"/>
        <v>56966</v>
      </c>
      <c r="N20" s="78">
        <f t="shared" si="3"/>
        <v>0</v>
      </c>
      <c r="O20" s="77">
        <f t="shared" si="3"/>
        <v>79820.18</v>
      </c>
      <c r="P20" s="98">
        <f t="shared" si="3"/>
        <v>7300</v>
      </c>
      <c r="Q20" s="78">
        <f t="shared" si="3"/>
        <v>0</v>
      </c>
      <c r="R20" s="77">
        <f t="shared" si="3"/>
        <v>8666</v>
      </c>
      <c r="S20" s="98">
        <f t="shared" si="3"/>
        <v>2948</v>
      </c>
      <c r="T20" s="78">
        <f t="shared" si="3"/>
        <v>0</v>
      </c>
      <c r="U20" s="77">
        <f t="shared" si="3"/>
        <v>7448</v>
      </c>
      <c r="V20" s="98">
        <f t="shared" si="3"/>
        <v>2250</v>
      </c>
      <c r="W20" s="78">
        <f t="shared" si="3"/>
        <v>0</v>
      </c>
      <c r="X20" s="77">
        <f t="shared" si="3"/>
        <v>2250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95770</v>
      </c>
      <c r="AC20" s="78">
        <f t="shared" si="3"/>
        <v>0</v>
      </c>
      <c r="AD20" s="77">
        <f t="shared" si="3"/>
        <v>127944.72</v>
      </c>
      <c r="AE20" s="98">
        <f t="shared" si="3"/>
        <v>99270</v>
      </c>
      <c r="AF20" s="78">
        <f t="shared" si="3"/>
        <v>0</v>
      </c>
      <c r="AG20" s="77">
        <f t="shared" si="3"/>
        <v>129965.11</v>
      </c>
      <c r="AH20" s="98">
        <f t="shared" si="3"/>
        <v>600</v>
      </c>
      <c r="AI20" s="78">
        <f t="shared" si="3"/>
        <v>0</v>
      </c>
      <c r="AJ20" s="77">
        <f t="shared" si="3"/>
        <v>4600</v>
      </c>
      <c r="AK20" s="98">
        <f t="shared" si="3"/>
        <v>42080</v>
      </c>
      <c r="AL20" s="78">
        <f t="shared" si="3"/>
        <v>0</v>
      </c>
      <c r="AM20" s="77">
        <f t="shared" si="3"/>
        <v>70255.68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10000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4954</v>
      </c>
      <c r="AX20" s="78">
        <f t="shared" si="3"/>
        <v>0</v>
      </c>
      <c r="AY20" s="77">
        <f t="shared" si="3"/>
        <v>8698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9752</v>
      </c>
      <c r="BJ20" s="78">
        <f t="shared" si="3"/>
        <v>0</v>
      </c>
      <c r="BK20" s="77">
        <f t="shared" si="3"/>
        <v>0</v>
      </c>
      <c r="BL20" s="98">
        <f t="shared" si="3"/>
        <v>45752</v>
      </c>
      <c r="BM20" s="78">
        <f t="shared" si="3"/>
        <v>0</v>
      </c>
      <c r="BN20" s="77">
        <f t="shared" si="3"/>
        <v>45752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707074</v>
      </c>
      <c r="BW20" s="77">
        <f>BW10+BW11+BW12+BW13+BW14+BW15+BW16+BW17+BW18+BW19</f>
        <v>0</v>
      </c>
      <c r="BX20" s="95">
        <f>BX10+BX11+BX12+BX13+BX14+BX15+BX16+BX17+BX18+BX19</f>
        <v>939608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38138.19</v>
      </c>
      <c r="W24" s="89">
        <v>0</v>
      </c>
      <c r="X24" s="101">
        <v>108377.19</v>
      </c>
      <c r="Y24" s="97">
        <v>5000</v>
      </c>
      <c r="Z24" s="89">
        <v>0</v>
      </c>
      <c r="AA24" s="101">
        <v>8521.55</v>
      </c>
      <c r="AB24" s="97">
        <v>0</v>
      </c>
      <c r="AC24" s="89">
        <v>0</v>
      </c>
      <c r="AD24" s="101">
        <v>34239.33</v>
      </c>
      <c r="AE24" s="97">
        <v>3660</v>
      </c>
      <c r="AF24" s="89">
        <v>0</v>
      </c>
      <c r="AG24" s="101">
        <v>43412.58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46798.19</v>
      </c>
      <c r="BW24" s="77">
        <f t="shared" si="4"/>
        <v>0</v>
      </c>
      <c r="BX24" s="79">
        <f t="shared" si="4"/>
        <v>194550.65000000002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150000</v>
      </c>
      <c r="AC27" s="89">
        <v>0</v>
      </c>
      <c r="AD27" s="101">
        <v>209680.6</v>
      </c>
      <c r="AE27" s="97"/>
      <c r="AF27" s="89"/>
      <c r="AG27" s="101"/>
      <c r="AH27" s="97">
        <v>0</v>
      </c>
      <c r="AI27" s="89">
        <v>0</v>
      </c>
      <c r="AJ27" s="101">
        <v>3858.01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>
        <v>107360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176840</v>
      </c>
      <c r="BW27" s="77">
        <f t="shared" si="4"/>
        <v>0</v>
      </c>
      <c r="BX27" s="79">
        <f t="shared" si="4"/>
        <v>320898.61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38138.19</v>
      </c>
      <c r="W28" s="78">
        <f t="shared" si="5"/>
        <v>0</v>
      </c>
      <c r="X28" s="77">
        <f t="shared" si="5"/>
        <v>108377.19</v>
      </c>
      <c r="Y28" s="98">
        <f t="shared" si="5"/>
        <v>5000</v>
      </c>
      <c r="Z28" s="78">
        <f t="shared" si="5"/>
        <v>0</v>
      </c>
      <c r="AA28" s="77">
        <f t="shared" si="5"/>
        <v>8521.55</v>
      </c>
      <c r="AB28" s="98">
        <f t="shared" si="5"/>
        <v>150000</v>
      </c>
      <c r="AC28" s="78">
        <f t="shared" si="5"/>
        <v>0</v>
      </c>
      <c r="AD28" s="77">
        <f t="shared" si="5"/>
        <v>243919.93</v>
      </c>
      <c r="AE28" s="98">
        <f t="shared" si="5"/>
        <v>3660</v>
      </c>
      <c r="AF28" s="78">
        <f t="shared" si="5"/>
        <v>0</v>
      </c>
      <c r="AG28" s="77">
        <f t="shared" si="5"/>
        <v>43412.58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3858.01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26840</v>
      </c>
      <c r="BA28" s="78">
        <f t="shared" si="6"/>
        <v>0</v>
      </c>
      <c r="BB28" s="77">
        <f t="shared" si="6"/>
        <v>107360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223638.19</v>
      </c>
      <c r="BW28" s="77">
        <f>BW23+BW24+BW25+BW26+BW27</f>
        <v>0</v>
      </c>
      <c r="BX28" s="95">
        <f>BX23+BX24+BX25+BX26+BX27</f>
        <v>515449.26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78448</v>
      </c>
      <c r="BM40" s="89">
        <v>0</v>
      </c>
      <c r="BN40" s="101">
        <v>78448</v>
      </c>
      <c r="BO40" s="97"/>
      <c r="BP40" s="89"/>
      <c r="BQ40" s="101"/>
      <c r="BR40" s="97"/>
      <c r="BS40" s="89"/>
      <c r="BT40" s="101"/>
      <c r="BU40" s="76"/>
      <c r="BV40" s="85">
        <f t="shared" si="10"/>
        <v>78448</v>
      </c>
      <c r="BW40" s="77">
        <f t="shared" si="10"/>
        <v>0</v>
      </c>
      <c r="BX40" s="79">
        <f t="shared" si="10"/>
        <v>78448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78448</v>
      </c>
      <c r="BM42" s="78">
        <f t="shared" si="12"/>
        <v>0</v>
      </c>
      <c r="BN42" s="77">
        <f t="shared" si="12"/>
        <v>78448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78448</v>
      </c>
      <c r="BW42" s="77">
        <f>BW38+BW39+BW40+BW41</f>
        <v>0</v>
      </c>
      <c r="BX42" s="95">
        <f>BX38+BX39+BX40+BX41</f>
        <v>78448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214567</v>
      </c>
      <c r="BP45" s="89">
        <v>0</v>
      </c>
      <c r="BQ45" s="101">
        <v>214567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214567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214567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214567</v>
      </c>
      <c r="BP46" s="78">
        <f>BP45</f>
        <v>0</v>
      </c>
      <c r="BQ46" s="95">
        <f>BQ45</f>
        <v>214567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214567</v>
      </c>
      <c r="BW46" s="77">
        <f>BW45</f>
        <v>0</v>
      </c>
      <c r="BX46" s="95">
        <f>BX45</f>
        <v>214567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>
        <v>545320.52</v>
      </c>
      <c r="BU49" s="76"/>
      <c r="BV49" s="85">
        <f aca="true" t="shared" si="15" ref="BV49:BX50">D49+G49+J49+M49+P49+S49+V49+Y49+AB49+AE49+AH49+AK49+AN49+AQ49+AT49+AW49+AZ49+BC49+BF49+BI49+BL49+BO49+BR49</f>
        <v>339132</v>
      </c>
      <c r="BW49" s="77">
        <f t="shared" si="15"/>
        <v>0</v>
      </c>
      <c r="BX49" s="79">
        <f t="shared" si="15"/>
        <v>545320.52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>
        <v>61591.56999999999</v>
      </c>
      <c r="BU50" s="76"/>
      <c r="BV50" s="85">
        <f t="shared" si="15"/>
        <v>55558</v>
      </c>
      <c r="BW50" s="77">
        <f t="shared" si="15"/>
        <v>0</v>
      </c>
      <c r="BX50" s="79">
        <f t="shared" si="15"/>
        <v>61591.56999999999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606912.09</v>
      </c>
      <c r="BU51" s="85"/>
      <c r="BV51" s="85">
        <f>BV49+BV50</f>
        <v>394690</v>
      </c>
      <c r="BW51" s="77">
        <f>BW49+BW50</f>
        <v>0</v>
      </c>
      <c r="BX51" s="95">
        <f>BX49+BX50</f>
        <v>606912.09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297783</v>
      </c>
      <c r="E53" s="86">
        <f t="shared" si="18"/>
        <v>0</v>
      </c>
      <c r="F53" s="86">
        <f t="shared" si="18"/>
        <v>402356.33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36649</v>
      </c>
      <c r="K53" s="86">
        <f t="shared" si="18"/>
        <v>0</v>
      </c>
      <c r="L53" s="86">
        <f t="shared" si="18"/>
        <v>41851.979999999996</v>
      </c>
      <c r="M53" s="86">
        <f t="shared" si="18"/>
        <v>56966</v>
      </c>
      <c r="N53" s="86">
        <f t="shared" si="18"/>
        <v>0</v>
      </c>
      <c r="O53" s="86">
        <f t="shared" si="18"/>
        <v>79820.18</v>
      </c>
      <c r="P53" s="86">
        <f t="shared" si="18"/>
        <v>7300</v>
      </c>
      <c r="Q53" s="86">
        <f t="shared" si="18"/>
        <v>0</v>
      </c>
      <c r="R53" s="86">
        <f t="shared" si="18"/>
        <v>8666</v>
      </c>
      <c r="S53" s="86">
        <f t="shared" si="18"/>
        <v>2948</v>
      </c>
      <c r="T53" s="86">
        <f t="shared" si="18"/>
        <v>0</v>
      </c>
      <c r="U53" s="86">
        <f t="shared" si="18"/>
        <v>7448</v>
      </c>
      <c r="V53" s="86">
        <f t="shared" si="18"/>
        <v>40388.19</v>
      </c>
      <c r="W53" s="86">
        <f t="shared" si="18"/>
        <v>0</v>
      </c>
      <c r="X53" s="86">
        <f t="shared" si="18"/>
        <v>110627.19</v>
      </c>
      <c r="Y53" s="86">
        <f t="shared" si="18"/>
        <v>5000</v>
      </c>
      <c r="Z53" s="86">
        <f t="shared" si="18"/>
        <v>0</v>
      </c>
      <c r="AA53" s="86">
        <f t="shared" si="18"/>
        <v>8521.55</v>
      </c>
      <c r="AB53" s="86">
        <f t="shared" si="18"/>
        <v>245770</v>
      </c>
      <c r="AC53" s="86">
        <f t="shared" si="18"/>
        <v>0</v>
      </c>
      <c r="AD53" s="86">
        <f t="shared" si="18"/>
        <v>371864.65</v>
      </c>
      <c r="AE53" s="86">
        <f t="shared" si="18"/>
        <v>102930</v>
      </c>
      <c r="AF53" s="86">
        <f t="shared" si="18"/>
        <v>0</v>
      </c>
      <c r="AG53" s="86">
        <f t="shared" si="18"/>
        <v>173377.69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8458.01</v>
      </c>
      <c r="AK53" s="86">
        <f t="shared" si="19"/>
        <v>42080</v>
      </c>
      <c r="AL53" s="86">
        <f t="shared" si="19"/>
        <v>0</v>
      </c>
      <c r="AM53" s="86">
        <f t="shared" si="19"/>
        <v>70255.68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10000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4954</v>
      </c>
      <c r="AX53" s="86">
        <f t="shared" si="19"/>
        <v>0</v>
      </c>
      <c r="AY53" s="86">
        <f t="shared" si="19"/>
        <v>8698</v>
      </c>
      <c r="AZ53" s="86">
        <f t="shared" si="19"/>
        <v>26840</v>
      </c>
      <c r="BA53" s="86">
        <f t="shared" si="19"/>
        <v>0</v>
      </c>
      <c r="BB53" s="86">
        <f t="shared" si="19"/>
        <v>107360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9752</v>
      </c>
      <c r="BJ53" s="86">
        <f t="shared" si="19"/>
        <v>0</v>
      </c>
      <c r="BK53" s="86">
        <f t="shared" si="19"/>
        <v>0</v>
      </c>
      <c r="BL53" s="86">
        <f t="shared" si="19"/>
        <v>124200</v>
      </c>
      <c r="BM53" s="86">
        <f t="shared" si="19"/>
        <v>0</v>
      </c>
      <c r="BN53" s="86">
        <f t="shared" si="19"/>
        <v>124200</v>
      </c>
      <c r="BO53" s="86">
        <f t="shared" si="19"/>
        <v>214567</v>
      </c>
      <c r="BP53" s="86">
        <f t="shared" si="19"/>
        <v>0</v>
      </c>
      <c r="BQ53" s="86">
        <f t="shared" si="19"/>
        <v>214567</v>
      </c>
      <c r="BR53" s="86">
        <f t="shared" si="19"/>
        <v>394690</v>
      </c>
      <c r="BS53" s="86">
        <f t="shared" si="19"/>
        <v>0</v>
      </c>
      <c r="BT53" s="86">
        <f t="shared" si="19"/>
        <v>606912.09</v>
      </c>
      <c r="BU53" s="86">
        <f>BU8</f>
        <v>0</v>
      </c>
      <c r="BV53" s="102">
        <f>BV8+BV20+BV28+BV35+BV42+BV46+BV51</f>
        <v>1618417.19</v>
      </c>
      <c r="BW53" s="87">
        <f>BW20+BW28+BW35+BW42+BW46+BW51</f>
        <v>0</v>
      </c>
      <c r="BX53" s="87">
        <f>BX20+BX28+BX35+BX42+BX46+BX51</f>
        <v>2354984.35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119794</v>
      </c>
      <c r="E10" s="89">
        <v>0</v>
      </c>
      <c r="F10" s="90"/>
      <c r="G10" s="88"/>
      <c r="H10" s="89"/>
      <c r="I10" s="90"/>
      <c r="J10" s="97">
        <v>34118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28818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182730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8960</v>
      </c>
      <c r="E11" s="89">
        <v>0</v>
      </c>
      <c r="F11" s="90"/>
      <c r="G11" s="88"/>
      <c r="H11" s="89"/>
      <c r="I11" s="90"/>
      <c r="J11" s="97">
        <v>2281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1919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103954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94610</v>
      </c>
      <c r="AC12" s="89">
        <v>0</v>
      </c>
      <c r="AD12" s="90"/>
      <c r="AE12" s="91">
        <v>67194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328173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32858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10721</v>
      </c>
      <c r="N13" s="89">
        <v>0</v>
      </c>
      <c r="O13" s="90"/>
      <c r="P13" s="91">
        <v>4800</v>
      </c>
      <c r="Q13" s="89">
        <v>0</v>
      </c>
      <c r="R13" s="90"/>
      <c r="S13" s="91">
        <v>2948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1160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85247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42439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42439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14580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10346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24926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290146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36649</v>
      </c>
      <c r="K20" s="78">
        <f t="shared" si="1"/>
        <v>0</v>
      </c>
      <c r="L20" s="77">
        <f t="shared" si="1"/>
        <v>0</v>
      </c>
      <c r="M20" s="98">
        <f t="shared" si="1"/>
        <v>54966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2948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95770</v>
      </c>
      <c r="AC20" s="78">
        <f t="shared" si="1"/>
        <v>0</v>
      </c>
      <c r="AD20" s="77">
        <f t="shared" si="1"/>
        <v>0</v>
      </c>
      <c r="AE20" s="98">
        <f t="shared" si="1"/>
        <v>98431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10346</v>
      </c>
      <c r="BJ20" s="78">
        <f t="shared" si="1"/>
        <v>0</v>
      </c>
      <c r="BK20" s="77">
        <f t="shared" si="1"/>
        <v>0</v>
      </c>
      <c r="BL20" s="98">
        <f t="shared" si="1"/>
        <v>42439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686675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81759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81759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81759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81759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339132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/>
      <c r="BU50" s="76"/>
      <c r="BV50" s="85">
        <f t="shared" si="9"/>
        <v>55558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0</v>
      </c>
      <c r="BU51" s="85"/>
      <c r="BV51" s="85">
        <f>BV49+BV50</f>
        <v>394690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290146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36649</v>
      </c>
      <c r="K53" s="86">
        <f t="shared" si="11"/>
        <v>0</v>
      </c>
      <c r="L53" s="86">
        <f t="shared" si="11"/>
        <v>0</v>
      </c>
      <c r="M53" s="86">
        <f t="shared" si="11"/>
        <v>54966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2948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95770</v>
      </c>
      <c r="AC53" s="86">
        <f t="shared" si="11"/>
        <v>0</v>
      </c>
      <c r="AD53" s="86">
        <f t="shared" si="11"/>
        <v>0</v>
      </c>
      <c r="AE53" s="86">
        <f t="shared" si="11"/>
        <v>98431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10346</v>
      </c>
      <c r="BJ53" s="86">
        <f t="shared" si="11"/>
        <v>0</v>
      </c>
      <c r="BK53" s="86">
        <f t="shared" si="11"/>
        <v>0</v>
      </c>
      <c r="BL53" s="86">
        <f t="shared" si="11"/>
        <v>124198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394690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1194964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119794</v>
      </c>
      <c r="E10" s="89">
        <v>0</v>
      </c>
      <c r="F10" s="90"/>
      <c r="G10" s="88"/>
      <c r="H10" s="89"/>
      <c r="I10" s="90"/>
      <c r="J10" s="97">
        <v>34118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28818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182730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8960</v>
      </c>
      <c r="E11" s="89">
        <v>0</v>
      </c>
      <c r="F11" s="90"/>
      <c r="G11" s="88"/>
      <c r="H11" s="89"/>
      <c r="I11" s="90"/>
      <c r="J11" s="97">
        <v>2281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1919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103583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94610</v>
      </c>
      <c r="AC12" s="89">
        <v>0</v>
      </c>
      <c r="AD12" s="90"/>
      <c r="AE12" s="91">
        <v>67267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327875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32858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10721</v>
      </c>
      <c r="N13" s="89">
        <v>0</v>
      </c>
      <c r="O13" s="90"/>
      <c r="P13" s="91">
        <v>4800</v>
      </c>
      <c r="Q13" s="89">
        <v>0</v>
      </c>
      <c r="R13" s="90"/>
      <c r="S13" s="91">
        <v>2948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1160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85247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38964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38964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14580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10643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25223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289775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36649</v>
      </c>
      <c r="K20" s="78">
        <f t="shared" si="1"/>
        <v>0</v>
      </c>
      <c r="L20" s="77">
        <f t="shared" si="1"/>
        <v>0</v>
      </c>
      <c r="M20" s="98">
        <f t="shared" si="1"/>
        <v>54966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2948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95770</v>
      </c>
      <c r="AC20" s="78">
        <f t="shared" si="1"/>
        <v>0</v>
      </c>
      <c r="AD20" s="77">
        <f t="shared" si="1"/>
        <v>0</v>
      </c>
      <c r="AE20" s="98">
        <f t="shared" si="1"/>
        <v>98504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10643</v>
      </c>
      <c r="BJ20" s="78">
        <f t="shared" si="1"/>
        <v>0</v>
      </c>
      <c r="BK20" s="77">
        <f t="shared" si="1"/>
        <v>0</v>
      </c>
      <c r="BL20" s="98">
        <f t="shared" si="1"/>
        <v>38964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683199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85235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85235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85235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85235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339132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/>
      <c r="BU50" s="76"/>
      <c r="BV50" s="85">
        <f t="shared" si="9"/>
        <v>55558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0</v>
      </c>
      <c r="BU51" s="85"/>
      <c r="BV51" s="85">
        <f>BV49+BV50</f>
        <v>394690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289775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36649</v>
      </c>
      <c r="K53" s="86">
        <f t="shared" si="11"/>
        <v>0</v>
      </c>
      <c r="L53" s="86">
        <f t="shared" si="11"/>
        <v>0</v>
      </c>
      <c r="M53" s="86">
        <f t="shared" si="11"/>
        <v>54966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2948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95770</v>
      </c>
      <c r="AC53" s="86">
        <f t="shared" si="11"/>
        <v>0</v>
      </c>
      <c r="AD53" s="86">
        <f t="shared" si="11"/>
        <v>0</v>
      </c>
      <c r="AE53" s="86">
        <f t="shared" si="11"/>
        <v>98504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10643</v>
      </c>
      <c r="BJ53" s="86">
        <f t="shared" si="11"/>
        <v>0</v>
      </c>
      <c r="BK53" s="86">
        <f t="shared" si="11"/>
        <v>0</v>
      </c>
      <c r="BL53" s="86">
        <f t="shared" si="11"/>
        <v>124199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394690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1194964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2019-01-04T12:27:12Z</dcterms:modified>
  <cp:category/>
  <cp:version/>
  <cp:contentType/>
  <cp:contentStatus/>
</cp:coreProperties>
</file>