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<sst xmlns="http://schemas.openxmlformats.org/spreadsheetml/2006/main" count="870" uniqueCount="151">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</sst>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98138.19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351791</v>
      </c>
      <c r="E10" s="45">
        <v>459284.63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174923</v>
      </c>
      <c r="E14" s="45">
        <v>180356.03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526714</v>
      </c>
      <c r="E16" s="51">
        <f>E10+E11+E12+E13+E14+E15</f>
        <v>639640.66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>
        <v>3000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3000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170309</v>
      </c>
      <c r="E25" s="45">
        <v>240914.22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17640</v>
      </c>
      <c r="E28" s="45">
        <v>43200</v>
      </c>
    </row>
    <row r="29" spans="2:5" ht="15">
      <c r="B29" s="13">
        <v>30500</v>
      </c>
      <c r="C29" s="54" t="s">
        <v>31</v>
      </c>
      <c r="D29" s="60">
        <v>76724</v>
      </c>
      <c r="E29" s="50">
        <v>108965.45</v>
      </c>
    </row>
    <row r="30" spans="2:5" ht="15.75" thickBot="1">
      <c r="B30" s="16">
        <v>30000</v>
      </c>
      <c r="C30" s="15" t="s">
        <v>32</v>
      </c>
      <c r="D30" s="48">
        <f>D25+D26+D27+D28+D29</f>
        <v>264673</v>
      </c>
      <c r="E30" s="51">
        <f>E25+E26+E27+E28+E29</f>
        <v>393079.67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61387</v>
      </c>
      <c r="E34" s="45">
        <v>541513.35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35540</v>
      </c>
      <c r="E36" s="50">
        <v>207498.5</v>
      </c>
    </row>
    <row r="37" spans="2:5" ht="15.75" thickBot="1">
      <c r="B37" s="16">
        <v>40000</v>
      </c>
      <c r="C37" s="15" t="s">
        <v>40</v>
      </c>
      <c r="D37" s="48">
        <f>D32+D33+D34+D35+D36</f>
        <v>96927</v>
      </c>
      <c r="E37" s="51">
        <f>E32+E33+E34+E35+E36</f>
        <v>749011.85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158138.19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158138.19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208302</v>
      </c>
      <c r="E51" s="62">
        <v>208302</v>
      </c>
    </row>
    <row r="52" spans="2:5" ht="15.75" thickBot="1">
      <c r="B52" s="16">
        <v>70000</v>
      </c>
      <c r="C52" s="15" t="s">
        <v>58</v>
      </c>
      <c r="D52" s="48">
        <f>D51</f>
        <v>208302</v>
      </c>
      <c r="E52" s="51">
        <f>E51</f>
        <v>208302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158492</v>
      </c>
      <c r="E54" s="45">
        <v>227179.16999999998</v>
      </c>
    </row>
    <row r="55" spans="2:5" ht="15">
      <c r="B55" s="13">
        <v>90200</v>
      </c>
      <c r="C55" s="54" t="s">
        <v>62</v>
      </c>
      <c r="D55" s="61">
        <v>252200</v>
      </c>
      <c r="E55" s="62">
        <v>257878.26</v>
      </c>
    </row>
    <row r="56" spans="2:5" ht="15.75" thickBot="1">
      <c r="B56" s="16">
        <v>90000</v>
      </c>
      <c r="C56" s="15" t="s">
        <v>63</v>
      </c>
      <c r="D56" s="48">
        <f>D54+D55</f>
        <v>410692</v>
      </c>
      <c r="E56" s="51">
        <f>E54+E55</f>
        <v>485057.43</v>
      </c>
    </row>
    <row r="57" spans="2:5" ht="16.5" thickBot="1" thickTop="1">
      <c r="B57" s="109" t="s">
        <v>64</v>
      </c>
      <c r="C57" s="110"/>
      <c r="D57" s="52">
        <f>D16+D23+D30+D37+D43+D49+D52+D56</f>
        <v>1510308</v>
      </c>
      <c r="E57" s="55">
        <f>E16+E23+E30+E37+E43+E49+E52+E56</f>
        <v>2636229.8000000003</v>
      </c>
    </row>
    <row r="58" spans="2:5" ht="16.5" thickBot="1" thickTop="1">
      <c r="B58" s="109" t="s">
        <v>65</v>
      </c>
      <c r="C58" s="110"/>
      <c r="D58" s="52">
        <f>D57+D5+D6+D7+D8</f>
        <v>1608446.19</v>
      </c>
      <c r="E58" s="55">
        <f>E57+E5+E6+E7+E8</f>
        <v>2646229.8000000003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38138.19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351791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174923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526714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167809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75904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243713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158492</v>
      </c>
      <c r="E54" s="45"/>
    </row>
    <row r="55" spans="2:5" ht="15">
      <c r="B55" s="13">
        <v>90200</v>
      </c>
      <c r="C55" s="54" t="s">
        <v>62</v>
      </c>
      <c r="D55" s="61">
        <v>252200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410692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1215959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1254097.19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349791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174923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524714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167809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70734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238543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31840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31840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158492</v>
      </c>
      <c r="E54" s="45"/>
    </row>
    <row r="55" spans="2:5" ht="15">
      <c r="B55" s="13">
        <v>90200</v>
      </c>
      <c r="C55" s="54" t="s">
        <v>62</v>
      </c>
      <c r="D55" s="61">
        <v>252200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410692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1208789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1208789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119441</v>
      </c>
      <c r="E10" s="89">
        <v>0</v>
      </c>
      <c r="F10" s="90">
        <v>163005.71000000002</v>
      </c>
      <c r="G10" s="88"/>
      <c r="H10" s="89"/>
      <c r="I10" s="90"/>
      <c r="J10" s="97">
        <v>32601</v>
      </c>
      <c r="K10" s="89">
        <v>0</v>
      </c>
      <c r="L10" s="101">
        <v>37441.8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>
        <v>32014.77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179904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232462.28</v>
      </c>
    </row>
    <row r="11" spans="2:76" ht="15">
      <c r="B11" s="13">
        <v>102</v>
      </c>
      <c r="C11" s="25" t="s">
        <v>92</v>
      </c>
      <c r="D11" s="88">
        <v>8932</v>
      </c>
      <c r="E11" s="89">
        <v>0</v>
      </c>
      <c r="F11" s="90">
        <v>12327.94</v>
      </c>
      <c r="G11" s="88"/>
      <c r="H11" s="89"/>
      <c r="I11" s="90"/>
      <c r="J11" s="97">
        <v>2174</v>
      </c>
      <c r="K11" s="89">
        <v>0</v>
      </c>
      <c r="L11" s="101">
        <v>2512.54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>
        <v>2133.33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12959</v>
      </c>
      <c r="BW11" s="77">
        <f t="shared" si="1"/>
        <v>0</v>
      </c>
      <c r="BX11" s="79">
        <f t="shared" si="2"/>
        <v>16973.809999999998</v>
      </c>
    </row>
    <row r="12" spans="2:76" ht="15">
      <c r="B12" s="13">
        <v>103</v>
      </c>
      <c r="C12" s="25" t="s">
        <v>93</v>
      </c>
      <c r="D12" s="88">
        <v>112413</v>
      </c>
      <c r="E12" s="89">
        <v>0</v>
      </c>
      <c r="F12" s="90">
        <v>188253.96999999997</v>
      </c>
      <c r="G12" s="88"/>
      <c r="H12" s="89"/>
      <c r="I12" s="90"/>
      <c r="J12" s="97">
        <v>250</v>
      </c>
      <c r="K12" s="89">
        <v>0</v>
      </c>
      <c r="L12" s="101">
        <v>250</v>
      </c>
      <c r="M12" s="91">
        <v>48245</v>
      </c>
      <c r="N12" s="89">
        <v>0</v>
      </c>
      <c r="O12" s="90">
        <v>69762.84</v>
      </c>
      <c r="P12" s="91">
        <v>2500</v>
      </c>
      <c r="Q12" s="89">
        <v>0</v>
      </c>
      <c r="R12" s="90">
        <v>5200</v>
      </c>
      <c r="S12" s="91">
        <v>0</v>
      </c>
      <c r="T12" s="89">
        <v>0</v>
      </c>
      <c r="U12" s="90">
        <v>0</v>
      </c>
      <c r="V12" s="91"/>
      <c r="W12" s="89"/>
      <c r="X12" s="90"/>
      <c r="Y12" s="91"/>
      <c r="Z12" s="89"/>
      <c r="AA12" s="90"/>
      <c r="AB12" s="91">
        <v>104531</v>
      </c>
      <c r="AC12" s="89">
        <v>0</v>
      </c>
      <c r="AD12" s="90">
        <v>117305.04</v>
      </c>
      <c r="AE12" s="91">
        <v>60647</v>
      </c>
      <c r="AF12" s="89">
        <v>0</v>
      </c>
      <c r="AG12" s="90">
        <v>115197.58</v>
      </c>
      <c r="AH12" s="91">
        <v>0</v>
      </c>
      <c r="AI12" s="89">
        <v>0</v>
      </c>
      <c r="AJ12" s="90">
        <v>2937.66</v>
      </c>
      <c r="AK12" s="91">
        <v>10420</v>
      </c>
      <c r="AL12" s="89">
        <v>0</v>
      </c>
      <c r="AM12" s="90">
        <v>14332.74</v>
      </c>
      <c r="AN12" s="91"/>
      <c r="AO12" s="89"/>
      <c r="AP12" s="90"/>
      <c r="AQ12" s="91">
        <v>5000</v>
      </c>
      <c r="AR12" s="89">
        <v>0</v>
      </c>
      <c r="AS12" s="90">
        <v>5000</v>
      </c>
      <c r="AT12" s="91"/>
      <c r="AU12" s="89"/>
      <c r="AV12" s="90"/>
      <c r="AW12" s="91">
        <v>4954</v>
      </c>
      <c r="AX12" s="89">
        <v>0</v>
      </c>
      <c r="AY12" s="90">
        <v>5254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348960</v>
      </c>
      <c r="BW12" s="77">
        <f t="shared" si="1"/>
        <v>0</v>
      </c>
      <c r="BX12" s="79">
        <f t="shared" si="2"/>
        <v>523493.8299999999</v>
      </c>
    </row>
    <row r="13" spans="2:76" ht="15">
      <c r="B13" s="13">
        <v>104</v>
      </c>
      <c r="C13" s="25" t="s">
        <v>19</v>
      </c>
      <c r="D13" s="88">
        <v>25162</v>
      </c>
      <c r="E13" s="89">
        <v>0</v>
      </c>
      <c r="F13" s="90">
        <v>38094.55</v>
      </c>
      <c r="G13" s="88"/>
      <c r="H13" s="89"/>
      <c r="I13" s="90"/>
      <c r="J13" s="97">
        <v>0</v>
      </c>
      <c r="K13" s="89">
        <v>0</v>
      </c>
      <c r="L13" s="101">
        <v>500</v>
      </c>
      <c r="M13" s="91">
        <v>12607</v>
      </c>
      <c r="N13" s="89">
        <v>0</v>
      </c>
      <c r="O13" s="90">
        <v>30370.47</v>
      </c>
      <c r="P13" s="91">
        <v>5800</v>
      </c>
      <c r="Q13" s="89">
        <v>0</v>
      </c>
      <c r="R13" s="90">
        <v>10182</v>
      </c>
      <c r="S13" s="91">
        <v>7373</v>
      </c>
      <c r="T13" s="89">
        <v>0</v>
      </c>
      <c r="U13" s="90">
        <v>15995.54</v>
      </c>
      <c r="V13" s="91"/>
      <c r="W13" s="89"/>
      <c r="X13" s="90"/>
      <c r="Y13" s="91"/>
      <c r="Z13" s="89"/>
      <c r="AA13" s="90"/>
      <c r="AB13" s="91">
        <v>1241</v>
      </c>
      <c r="AC13" s="89">
        <v>0</v>
      </c>
      <c r="AD13" s="90">
        <v>1241</v>
      </c>
      <c r="AE13" s="91">
        <v>500</v>
      </c>
      <c r="AF13" s="89">
        <v>0</v>
      </c>
      <c r="AG13" s="90">
        <v>600</v>
      </c>
      <c r="AH13" s="91">
        <v>600</v>
      </c>
      <c r="AI13" s="89">
        <v>0</v>
      </c>
      <c r="AJ13" s="90">
        <v>600</v>
      </c>
      <c r="AK13" s="91">
        <v>31660</v>
      </c>
      <c r="AL13" s="89">
        <v>0</v>
      </c>
      <c r="AM13" s="90">
        <v>58878.09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>
        <v>4400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84943</v>
      </c>
      <c r="BW13" s="77">
        <f t="shared" si="1"/>
        <v>0</v>
      </c>
      <c r="BX13" s="79">
        <f t="shared" si="2"/>
        <v>160861.65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48928</v>
      </c>
      <c r="BM16" s="89">
        <v>0</v>
      </c>
      <c r="BN16" s="90">
        <v>72223.27</v>
      </c>
      <c r="BO16" s="91"/>
      <c r="BP16" s="89"/>
      <c r="BQ16" s="90"/>
      <c r="BR16" s="97"/>
      <c r="BS16" s="89"/>
      <c r="BT16" s="101"/>
      <c r="BU16" s="76"/>
      <c r="BV16" s="85">
        <f t="shared" si="0"/>
        <v>48928</v>
      </c>
      <c r="BW16" s="77">
        <f t="shared" si="1"/>
        <v>0</v>
      </c>
      <c r="BX16" s="79">
        <f t="shared" si="2"/>
        <v>72223.27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17213.05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17213.05</v>
      </c>
    </row>
    <row r="19" spans="2:76" ht="15">
      <c r="B19" s="13">
        <v>110</v>
      </c>
      <c r="C19" s="25" t="s">
        <v>98</v>
      </c>
      <c r="D19" s="88">
        <v>19267</v>
      </c>
      <c r="E19" s="89">
        <v>0</v>
      </c>
      <c r="F19" s="90">
        <v>21381.2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14156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33423</v>
      </c>
      <c r="BW19" s="77">
        <f t="shared" si="1"/>
        <v>0</v>
      </c>
      <c r="BX19" s="79">
        <f t="shared" si="2"/>
        <v>21381.2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295215</v>
      </c>
      <c r="E20" s="78">
        <f t="shared" si="3"/>
        <v>0</v>
      </c>
      <c r="F20" s="79">
        <f t="shared" si="3"/>
        <v>440276.42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35025</v>
      </c>
      <c r="K20" s="78">
        <f t="shared" si="3"/>
        <v>0</v>
      </c>
      <c r="L20" s="77">
        <f t="shared" si="3"/>
        <v>40704.340000000004</v>
      </c>
      <c r="M20" s="98">
        <f t="shared" si="3"/>
        <v>60852</v>
      </c>
      <c r="N20" s="78">
        <f t="shared" si="3"/>
        <v>0</v>
      </c>
      <c r="O20" s="77">
        <f t="shared" si="3"/>
        <v>100133.31</v>
      </c>
      <c r="P20" s="98">
        <f t="shared" si="3"/>
        <v>8300</v>
      </c>
      <c r="Q20" s="78">
        <f t="shared" si="3"/>
        <v>0</v>
      </c>
      <c r="R20" s="77">
        <f t="shared" si="3"/>
        <v>15382</v>
      </c>
      <c r="S20" s="98">
        <f t="shared" si="3"/>
        <v>7373</v>
      </c>
      <c r="T20" s="78">
        <f t="shared" si="3"/>
        <v>0</v>
      </c>
      <c r="U20" s="77">
        <f t="shared" si="3"/>
        <v>15995.54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105772</v>
      </c>
      <c r="AC20" s="78">
        <f t="shared" si="3"/>
        <v>0</v>
      </c>
      <c r="AD20" s="77">
        <f t="shared" si="3"/>
        <v>118546.04</v>
      </c>
      <c r="AE20" s="98">
        <f t="shared" si="3"/>
        <v>90862</v>
      </c>
      <c r="AF20" s="78">
        <f t="shared" si="3"/>
        <v>0</v>
      </c>
      <c r="AG20" s="77">
        <f t="shared" si="3"/>
        <v>149945.68</v>
      </c>
      <c r="AH20" s="98">
        <f t="shared" si="3"/>
        <v>600</v>
      </c>
      <c r="AI20" s="78">
        <f t="shared" si="3"/>
        <v>0</v>
      </c>
      <c r="AJ20" s="77">
        <f t="shared" si="3"/>
        <v>3537.66</v>
      </c>
      <c r="AK20" s="98">
        <f t="shared" si="3"/>
        <v>42080</v>
      </c>
      <c r="AL20" s="78">
        <f t="shared" si="3"/>
        <v>0</v>
      </c>
      <c r="AM20" s="77">
        <f t="shared" si="3"/>
        <v>73210.83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5000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4954</v>
      </c>
      <c r="AX20" s="78">
        <f t="shared" si="3"/>
        <v>0</v>
      </c>
      <c r="AY20" s="77">
        <f t="shared" si="3"/>
        <v>9654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14156</v>
      </c>
      <c r="BJ20" s="78">
        <f t="shared" si="3"/>
        <v>0</v>
      </c>
      <c r="BK20" s="77">
        <f t="shared" si="3"/>
        <v>0</v>
      </c>
      <c r="BL20" s="98">
        <f t="shared" si="3"/>
        <v>48928</v>
      </c>
      <c r="BM20" s="78">
        <f t="shared" si="3"/>
        <v>0</v>
      </c>
      <c r="BN20" s="77">
        <f t="shared" si="3"/>
        <v>72223.27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719117</v>
      </c>
      <c r="BW20" s="77">
        <f>BW10+BW11+BW12+BW13+BW14+BW15+BW16+BW17+BW18+BW19</f>
        <v>0</v>
      </c>
      <c r="BX20" s="95">
        <f>BX10+BX11+BX12+BX13+BX14+BX15+BX16+BX17+BX18+BX19</f>
        <v>1044609.09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3922.2999999999997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98138.19</v>
      </c>
      <c r="W24" s="89">
        <v>38138.19</v>
      </c>
      <c r="X24" s="101">
        <v>118284.93</v>
      </c>
      <c r="Y24" s="97">
        <v>5000</v>
      </c>
      <c r="Z24" s="89">
        <v>0</v>
      </c>
      <c r="AA24" s="101">
        <v>9656.73</v>
      </c>
      <c r="AB24" s="97">
        <v>61387</v>
      </c>
      <c r="AC24" s="89">
        <v>0</v>
      </c>
      <c r="AD24" s="101">
        <v>120154.82</v>
      </c>
      <c r="AE24" s="97">
        <v>3700</v>
      </c>
      <c r="AF24" s="89">
        <v>0</v>
      </c>
      <c r="AG24" s="101">
        <v>76750.62</v>
      </c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168225.19</v>
      </c>
      <c r="BW24" s="77">
        <f t="shared" si="4"/>
        <v>38138.19</v>
      </c>
      <c r="BX24" s="79">
        <f t="shared" si="4"/>
        <v>328769.4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70679.27</v>
      </c>
      <c r="AE27" s="97"/>
      <c r="AF27" s="89"/>
      <c r="AG27" s="101"/>
      <c r="AH27" s="97">
        <v>0</v>
      </c>
      <c r="AI27" s="89">
        <v>0</v>
      </c>
      <c r="AJ27" s="101">
        <v>263397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>
        <v>134200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26840</v>
      </c>
      <c r="BW27" s="77">
        <f t="shared" si="4"/>
        <v>0</v>
      </c>
      <c r="BX27" s="79">
        <f t="shared" si="4"/>
        <v>468276.27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3922.2999999999997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98138.19</v>
      </c>
      <c r="W28" s="78">
        <f t="shared" si="5"/>
        <v>38138.19</v>
      </c>
      <c r="X28" s="77">
        <f t="shared" si="5"/>
        <v>118284.93</v>
      </c>
      <c r="Y28" s="98">
        <f t="shared" si="5"/>
        <v>5000</v>
      </c>
      <c r="Z28" s="78">
        <f t="shared" si="5"/>
        <v>0</v>
      </c>
      <c r="AA28" s="77">
        <f t="shared" si="5"/>
        <v>9656.73</v>
      </c>
      <c r="AB28" s="98">
        <f t="shared" si="5"/>
        <v>61387</v>
      </c>
      <c r="AC28" s="78">
        <f t="shared" si="5"/>
        <v>0</v>
      </c>
      <c r="AD28" s="77">
        <f t="shared" si="5"/>
        <v>190834.09000000003</v>
      </c>
      <c r="AE28" s="98">
        <f t="shared" si="5"/>
        <v>3700</v>
      </c>
      <c r="AF28" s="78">
        <f t="shared" si="5"/>
        <v>0</v>
      </c>
      <c r="AG28" s="77">
        <f t="shared" si="5"/>
        <v>76750.62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263397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26840</v>
      </c>
      <c r="BA28" s="78">
        <f t="shared" si="6"/>
        <v>0</v>
      </c>
      <c r="BB28" s="77">
        <f t="shared" si="6"/>
        <v>134200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195065.19</v>
      </c>
      <c r="BW28" s="77">
        <f>BW23+BW24+BW25+BW26+BW27</f>
        <v>38138.19</v>
      </c>
      <c r="BX28" s="95">
        <f>BX23+BX24+BX25+BX26+BX27</f>
        <v>797045.67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75270</v>
      </c>
      <c r="BM40" s="89">
        <v>0</v>
      </c>
      <c r="BN40" s="101">
        <v>108743.59000000001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75270</v>
      </c>
      <c r="BW40" s="77">
        <f t="shared" si="10"/>
        <v>0</v>
      </c>
      <c r="BX40" s="79">
        <f t="shared" si="10"/>
        <v>108743.59000000001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75270</v>
      </c>
      <c r="BM42" s="78">
        <f t="shared" si="12"/>
        <v>0</v>
      </c>
      <c r="BN42" s="77">
        <f t="shared" si="12"/>
        <v>108743.59000000001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75270</v>
      </c>
      <c r="BW42" s="77">
        <f>BW38+BW39+BW40+BW41</f>
        <v>0</v>
      </c>
      <c r="BX42" s="95">
        <f>BX38+BX39+BX40+BX41</f>
        <v>108743.59000000001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208302</v>
      </c>
      <c r="BP45" s="89">
        <v>0</v>
      </c>
      <c r="BQ45" s="101">
        <v>208302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208302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208302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208302</v>
      </c>
      <c r="BP46" s="78">
        <f>BP45</f>
        <v>0</v>
      </c>
      <c r="BQ46" s="95">
        <f>BQ45</f>
        <v>208302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208302</v>
      </c>
      <c r="BW46" s="77">
        <f>BW45</f>
        <v>0</v>
      </c>
      <c r="BX46" s="95">
        <f>BX45</f>
        <v>208302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158492</v>
      </c>
      <c r="BS49" s="89">
        <v>0</v>
      </c>
      <c r="BT49" s="101">
        <v>230619.53</v>
      </c>
      <c r="BU49" s="76"/>
      <c r="BV49" s="85">
        <f aca="true" t="shared" si="15" ref="BV49:BX50">D49+G49+J49+M49+P49+S49+V49+Y49+AB49+AE49+AH49+AK49+AN49+AQ49+AT49+AW49+AZ49+BC49+BF49+BI49+BL49+BO49+BR49</f>
        <v>158492</v>
      </c>
      <c r="BW49" s="77">
        <f t="shared" si="15"/>
        <v>0</v>
      </c>
      <c r="BX49" s="79">
        <f t="shared" si="15"/>
        <v>230619.53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>
        <v>256350.05</v>
      </c>
      <c r="BU50" s="76"/>
      <c r="BV50" s="85">
        <f t="shared" si="15"/>
        <v>252200</v>
      </c>
      <c r="BW50" s="77">
        <f t="shared" si="15"/>
        <v>0</v>
      </c>
      <c r="BX50" s="79">
        <f t="shared" si="15"/>
        <v>256350.05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410692</v>
      </c>
      <c r="BS51" s="78">
        <f>BS49+BS50</f>
        <v>0</v>
      </c>
      <c r="BT51" s="77">
        <f>BT49+BT50</f>
        <v>486969.57999999996</v>
      </c>
      <c r="BU51" s="85"/>
      <c r="BV51" s="85">
        <f>BV49+BV50</f>
        <v>410692</v>
      </c>
      <c r="BW51" s="77">
        <f>BW49+BW50</f>
        <v>0</v>
      </c>
      <c r="BX51" s="95">
        <f>BX49+BX50</f>
        <v>486969.57999999996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295215</v>
      </c>
      <c r="E53" s="86">
        <f t="shared" si="18"/>
        <v>0</v>
      </c>
      <c r="F53" s="86">
        <f t="shared" si="18"/>
        <v>444198.72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35025</v>
      </c>
      <c r="K53" s="86">
        <f t="shared" si="18"/>
        <v>0</v>
      </c>
      <c r="L53" s="86">
        <f t="shared" si="18"/>
        <v>40704.340000000004</v>
      </c>
      <c r="M53" s="86">
        <f t="shared" si="18"/>
        <v>60852</v>
      </c>
      <c r="N53" s="86">
        <f t="shared" si="18"/>
        <v>0</v>
      </c>
      <c r="O53" s="86">
        <f t="shared" si="18"/>
        <v>100133.31</v>
      </c>
      <c r="P53" s="86">
        <f t="shared" si="18"/>
        <v>8300</v>
      </c>
      <c r="Q53" s="86">
        <f t="shared" si="18"/>
        <v>0</v>
      </c>
      <c r="R53" s="86">
        <f t="shared" si="18"/>
        <v>15382</v>
      </c>
      <c r="S53" s="86">
        <f t="shared" si="18"/>
        <v>7373</v>
      </c>
      <c r="T53" s="86">
        <f t="shared" si="18"/>
        <v>0</v>
      </c>
      <c r="U53" s="86">
        <f t="shared" si="18"/>
        <v>15995.54</v>
      </c>
      <c r="V53" s="86">
        <f t="shared" si="18"/>
        <v>98138.19</v>
      </c>
      <c r="W53" s="86">
        <f t="shared" si="18"/>
        <v>38138.19</v>
      </c>
      <c r="X53" s="86">
        <f t="shared" si="18"/>
        <v>118284.93</v>
      </c>
      <c r="Y53" s="86">
        <f t="shared" si="18"/>
        <v>5000</v>
      </c>
      <c r="Z53" s="86">
        <f t="shared" si="18"/>
        <v>0</v>
      </c>
      <c r="AA53" s="86">
        <f t="shared" si="18"/>
        <v>9656.73</v>
      </c>
      <c r="AB53" s="86">
        <f t="shared" si="18"/>
        <v>167159</v>
      </c>
      <c r="AC53" s="86">
        <f t="shared" si="18"/>
        <v>0</v>
      </c>
      <c r="AD53" s="86">
        <f t="shared" si="18"/>
        <v>309380.13</v>
      </c>
      <c r="AE53" s="86">
        <f t="shared" si="18"/>
        <v>94562</v>
      </c>
      <c r="AF53" s="86">
        <f t="shared" si="18"/>
        <v>0</v>
      </c>
      <c r="AG53" s="86">
        <f t="shared" si="18"/>
        <v>226696.3</v>
      </c>
      <c r="AH53" s="86">
        <f t="shared" si="18"/>
        <v>600</v>
      </c>
      <c r="AI53" s="86">
        <f t="shared" si="18"/>
        <v>0</v>
      </c>
      <c r="AJ53" s="86">
        <f aca="true" t="shared" si="19" ref="AJ53:BT53">AJ20+AJ28+AJ35+AJ42+AJ46+AJ51</f>
        <v>266934.66</v>
      </c>
      <c r="AK53" s="86">
        <f t="shared" si="19"/>
        <v>42080</v>
      </c>
      <c r="AL53" s="86">
        <f t="shared" si="19"/>
        <v>0</v>
      </c>
      <c r="AM53" s="86">
        <f t="shared" si="19"/>
        <v>73210.83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5000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4954</v>
      </c>
      <c r="AX53" s="86">
        <f t="shared" si="19"/>
        <v>0</v>
      </c>
      <c r="AY53" s="86">
        <f t="shared" si="19"/>
        <v>9654</v>
      </c>
      <c r="AZ53" s="86">
        <f t="shared" si="19"/>
        <v>26840</v>
      </c>
      <c r="BA53" s="86">
        <f t="shared" si="19"/>
        <v>0</v>
      </c>
      <c r="BB53" s="86">
        <f t="shared" si="19"/>
        <v>134200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14156</v>
      </c>
      <c r="BJ53" s="86">
        <f t="shared" si="19"/>
        <v>0</v>
      </c>
      <c r="BK53" s="86">
        <f t="shared" si="19"/>
        <v>0</v>
      </c>
      <c r="BL53" s="86">
        <f t="shared" si="19"/>
        <v>124198</v>
      </c>
      <c r="BM53" s="86">
        <f t="shared" si="19"/>
        <v>0</v>
      </c>
      <c r="BN53" s="86">
        <f t="shared" si="19"/>
        <v>180966.86000000002</v>
      </c>
      <c r="BO53" s="86">
        <f t="shared" si="19"/>
        <v>208302</v>
      </c>
      <c r="BP53" s="86">
        <f t="shared" si="19"/>
        <v>0</v>
      </c>
      <c r="BQ53" s="86">
        <f t="shared" si="19"/>
        <v>208302</v>
      </c>
      <c r="BR53" s="86">
        <f t="shared" si="19"/>
        <v>410692</v>
      </c>
      <c r="BS53" s="86">
        <f t="shared" si="19"/>
        <v>0</v>
      </c>
      <c r="BT53" s="86">
        <f t="shared" si="19"/>
        <v>486969.57999999996</v>
      </c>
      <c r="BU53" s="86">
        <f>BU8</f>
        <v>0</v>
      </c>
      <c r="BV53" s="102">
        <f>BV8+BV20+BV28+BV35+BV42+BV46+BV51</f>
        <v>1608446.19</v>
      </c>
      <c r="BW53" s="87">
        <f>BW20+BW28+BW35+BW42+BW46+BW51</f>
        <v>38138.19</v>
      </c>
      <c r="BX53" s="87">
        <f>BX20+BX28+BX35+BX42+BX46+BX51</f>
        <v>2645669.93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120432</v>
      </c>
      <c r="E10" s="89">
        <v>0</v>
      </c>
      <c r="F10" s="90"/>
      <c r="G10" s="88"/>
      <c r="H10" s="89"/>
      <c r="I10" s="90"/>
      <c r="J10" s="97">
        <v>32601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180895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9000</v>
      </c>
      <c r="E11" s="89">
        <v>0</v>
      </c>
      <c r="F11" s="90"/>
      <c r="G11" s="88"/>
      <c r="H11" s="89"/>
      <c r="I11" s="90"/>
      <c r="J11" s="97">
        <v>2174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13027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99983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46245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104531</v>
      </c>
      <c r="AC12" s="89">
        <v>0</v>
      </c>
      <c r="AD12" s="90"/>
      <c r="AE12" s="91">
        <v>56600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325279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25162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11607</v>
      </c>
      <c r="N13" s="89">
        <v>0</v>
      </c>
      <c r="O13" s="90"/>
      <c r="P13" s="91">
        <v>4800</v>
      </c>
      <c r="Q13" s="89">
        <v>0</v>
      </c>
      <c r="R13" s="90"/>
      <c r="S13" s="91">
        <v>7373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1241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82943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45752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45752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19267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14156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33423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283844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34775</v>
      </c>
      <c r="K20" s="78">
        <f t="shared" si="1"/>
        <v>0</v>
      </c>
      <c r="L20" s="77">
        <f t="shared" si="1"/>
        <v>0</v>
      </c>
      <c r="M20" s="98">
        <f t="shared" si="1"/>
        <v>57852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7373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105772</v>
      </c>
      <c r="AC20" s="78">
        <f t="shared" si="1"/>
        <v>0</v>
      </c>
      <c r="AD20" s="77">
        <f t="shared" si="1"/>
        <v>0</v>
      </c>
      <c r="AE20" s="98">
        <f t="shared" si="1"/>
        <v>86815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14156</v>
      </c>
      <c r="BJ20" s="78">
        <f t="shared" si="1"/>
        <v>0</v>
      </c>
      <c r="BK20" s="77">
        <f t="shared" si="1"/>
        <v>0</v>
      </c>
      <c r="BL20" s="98">
        <f t="shared" si="1"/>
        <v>45752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691319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38138.19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3660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46798.19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38138.19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3660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73638.19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78448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78448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78448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78448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158492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158492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/>
      <c r="BU50" s="76"/>
      <c r="BV50" s="85">
        <f t="shared" si="9"/>
        <v>252200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410692</v>
      </c>
      <c r="BS51" s="78">
        <f>BS49+BS50</f>
        <v>0</v>
      </c>
      <c r="BT51" s="77">
        <f>BT49+BT50</f>
        <v>0</v>
      </c>
      <c r="BU51" s="85"/>
      <c r="BV51" s="85">
        <f>BV49+BV50</f>
        <v>410692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283844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34775</v>
      </c>
      <c r="K53" s="86">
        <f t="shared" si="11"/>
        <v>0</v>
      </c>
      <c r="L53" s="86">
        <f t="shared" si="11"/>
        <v>0</v>
      </c>
      <c r="M53" s="86">
        <f t="shared" si="11"/>
        <v>57852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7373</v>
      </c>
      <c r="T53" s="86">
        <f t="shared" si="11"/>
        <v>0</v>
      </c>
      <c r="U53" s="86">
        <f t="shared" si="11"/>
        <v>0</v>
      </c>
      <c r="V53" s="86">
        <f t="shared" si="11"/>
        <v>38138.19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105772</v>
      </c>
      <c r="AC53" s="86">
        <f t="shared" si="11"/>
        <v>0</v>
      </c>
      <c r="AD53" s="86">
        <f t="shared" si="11"/>
        <v>0</v>
      </c>
      <c r="AE53" s="86">
        <f t="shared" si="11"/>
        <v>90475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14156</v>
      </c>
      <c r="BJ53" s="86">
        <f t="shared" si="11"/>
        <v>0</v>
      </c>
      <c r="BK53" s="86">
        <f t="shared" si="11"/>
        <v>0</v>
      </c>
      <c r="BL53" s="86">
        <f t="shared" si="11"/>
        <v>124200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410692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1254097.19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119441</v>
      </c>
      <c r="E10" s="89">
        <v>0</v>
      </c>
      <c r="F10" s="90"/>
      <c r="G10" s="88"/>
      <c r="H10" s="89"/>
      <c r="I10" s="90"/>
      <c r="J10" s="97">
        <v>32601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27862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179904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8932</v>
      </c>
      <c r="E11" s="89">
        <v>0</v>
      </c>
      <c r="F11" s="90"/>
      <c r="G11" s="88"/>
      <c r="H11" s="89"/>
      <c r="I11" s="90"/>
      <c r="J11" s="97">
        <v>2174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1853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12959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97284</v>
      </c>
      <c r="E12" s="89">
        <v>0</v>
      </c>
      <c r="F12" s="90"/>
      <c r="G12" s="88"/>
      <c r="H12" s="89"/>
      <c r="I12" s="90"/>
      <c r="J12" s="97">
        <v>250</v>
      </c>
      <c r="K12" s="89">
        <v>0</v>
      </c>
      <c r="L12" s="101"/>
      <c r="M12" s="91">
        <v>46245</v>
      </c>
      <c r="N12" s="89">
        <v>0</v>
      </c>
      <c r="O12" s="90"/>
      <c r="P12" s="91">
        <v>2500</v>
      </c>
      <c r="Q12" s="89">
        <v>0</v>
      </c>
      <c r="R12" s="90"/>
      <c r="S12" s="91">
        <v>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104531</v>
      </c>
      <c r="AC12" s="89">
        <v>0</v>
      </c>
      <c r="AD12" s="90"/>
      <c r="AE12" s="91">
        <v>56600</v>
      </c>
      <c r="AF12" s="89">
        <v>0</v>
      </c>
      <c r="AG12" s="90"/>
      <c r="AH12" s="91">
        <v>0</v>
      </c>
      <c r="AI12" s="89">
        <v>0</v>
      </c>
      <c r="AJ12" s="90"/>
      <c r="AK12" s="91">
        <v>10420</v>
      </c>
      <c r="AL12" s="89">
        <v>0</v>
      </c>
      <c r="AM12" s="90"/>
      <c r="AN12" s="91"/>
      <c r="AO12" s="89"/>
      <c r="AP12" s="90"/>
      <c r="AQ12" s="91">
        <v>5000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322830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25162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11607</v>
      </c>
      <c r="N13" s="89">
        <v>0</v>
      </c>
      <c r="O13" s="90"/>
      <c r="P13" s="91">
        <v>4800</v>
      </c>
      <c r="Q13" s="89">
        <v>0</v>
      </c>
      <c r="R13" s="90"/>
      <c r="S13" s="91">
        <v>7373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1241</v>
      </c>
      <c r="AC13" s="89">
        <v>0</v>
      </c>
      <c r="AD13" s="90"/>
      <c r="AE13" s="91">
        <v>500</v>
      </c>
      <c r="AF13" s="89">
        <v>0</v>
      </c>
      <c r="AG13" s="90"/>
      <c r="AH13" s="91">
        <v>600</v>
      </c>
      <c r="AI13" s="89">
        <v>0</v>
      </c>
      <c r="AJ13" s="90"/>
      <c r="AK13" s="91">
        <v>31660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82943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42439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42439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19267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14156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33423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280086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35025</v>
      </c>
      <c r="K20" s="78">
        <f t="shared" si="1"/>
        <v>0</v>
      </c>
      <c r="L20" s="77">
        <f t="shared" si="1"/>
        <v>0</v>
      </c>
      <c r="M20" s="98">
        <f t="shared" si="1"/>
        <v>57852</v>
      </c>
      <c r="N20" s="78">
        <f t="shared" si="1"/>
        <v>0</v>
      </c>
      <c r="O20" s="77">
        <f t="shared" si="1"/>
        <v>0</v>
      </c>
      <c r="P20" s="98">
        <f t="shared" si="1"/>
        <v>7300</v>
      </c>
      <c r="Q20" s="78">
        <f t="shared" si="1"/>
        <v>0</v>
      </c>
      <c r="R20" s="77">
        <f t="shared" si="1"/>
        <v>0</v>
      </c>
      <c r="S20" s="98">
        <f t="shared" si="1"/>
        <v>7373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105772</v>
      </c>
      <c r="AC20" s="78">
        <f t="shared" si="1"/>
        <v>0</v>
      </c>
      <c r="AD20" s="77">
        <f t="shared" si="1"/>
        <v>0</v>
      </c>
      <c r="AE20" s="98">
        <f t="shared" si="1"/>
        <v>86815</v>
      </c>
      <c r="AF20" s="78">
        <f t="shared" si="1"/>
        <v>0</v>
      </c>
      <c r="AG20" s="77">
        <f t="shared" si="1"/>
        <v>0</v>
      </c>
      <c r="AH20" s="98">
        <f t="shared" si="1"/>
        <v>600</v>
      </c>
      <c r="AI20" s="78">
        <f t="shared" si="1"/>
        <v>0</v>
      </c>
      <c r="AJ20" s="77">
        <f t="shared" si="1"/>
        <v>0</v>
      </c>
      <c r="AK20" s="98">
        <f t="shared" si="1"/>
        <v>42080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14156</v>
      </c>
      <c r="BJ20" s="78">
        <f t="shared" si="1"/>
        <v>0</v>
      </c>
      <c r="BK20" s="77">
        <f t="shared" si="1"/>
        <v>0</v>
      </c>
      <c r="BL20" s="98">
        <f t="shared" si="1"/>
        <v>42439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684498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26840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26840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26840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31840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81759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81759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81759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81759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158492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158492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252200</v>
      </c>
      <c r="BS50" s="89">
        <v>0</v>
      </c>
      <c r="BT50" s="101"/>
      <c r="BU50" s="76"/>
      <c r="BV50" s="85">
        <f t="shared" si="9"/>
        <v>252200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410692</v>
      </c>
      <c r="BS51" s="78">
        <f>BS49+BS50</f>
        <v>0</v>
      </c>
      <c r="BT51" s="77">
        <f>BT49+BT50</f>
        <v>0</v>
      </c>
      <c r="BU51" s="85"/>
      <c r="BV51" s="85">
        <f>BV49+BV50</f>
        <v>410692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280086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35025</v>
      </c>
      <c r="K53" s="86">
        <f t="shared" si="11"/>
        <v>0</v>
      </c>
      <c r="L53" s="86">
        <f t="shared" si="11"/>
        <v>0</v>
      </c>
      <c r="M53" s="86">
        <f t="shared" si="11"/>
        <v>57852</v>
      </c>
      <c r="N53" s="86">
        <f t="shared" si="11"/>
        <v>0</v>
      </c>
      <c r="O53" s="86">
        <f t="shared" si="11"/>
        <v>0</v>
      </c>
      <c r="P53" s="86">
        <f t="shared" si="11"/>
        <v>7300</v>
      </c>
      <c r="Q53" s="86">
        <f t="shared" si="11"/>
        <v>0</v>
      </c>
      <c r="R53" s="86">
        <f t="shared" si="11"/>
        <v>0</v>
      </c>
      <c r="S53" s="86">
        <f t="shared" si="11"/>
        <v>7373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5000</v>
      </c>
      <c r="Z53" s="86">
        <f t="shared" si="11"/>
        <v>0</v>
      </c>
      <c r="AA53" s="86">
        <f t="shared" si="11"/>
        <v>0</v>
      </c>
      <c r="AB53" s="86">
        <f t="shared" si="11"/>
        <v>105772</v>
      </c>
      <c r="AC53" s="86">
        <f t="shared" si="11"/>
        <v>0</v>
      </c>
      <c r="AD53" s="86">
        <f t="shared" si="11"/>
        <v>0</v>
      </c>
      <c r="AE53" s="86">
        <f t="shared" si="11"/>
        <v>86815</v>
      </c>
      <c r="AF53" s="86">
        <f t="shared" si="11"/>
        <v>0</v>
      </c>
      <c r="AG53" s="86">
        <f t="shared" si="11"/>
        <v>0</v>
      </c>
      <c r="AH53" s="86">
        <f t="shared" si="11"/>
        <v>600</v>
      </c>
      <c r="AI53" s="86">
        <f t="shared" si="11"/>
        <v>0</v>
      </c>
      <c r="AJ53" s="86">
        <f t="shared" si="11"/>
        <v>0</v>
      </c>
      <c r="AK53" s="86">
        <f t="shared" si="11"/>
        <v>42080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26840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14156</v>
      </c>
      <c r="BJ53" s="86">
        <f t="shared" si="11"/>
        <v>0</v>
      </c>
      <c r="BK53" s="86">
        <f t="shared" si="11"/>
        <v>0</v>
      </c>
      <c r="BL53" s="86">
        <f t="shared" si="11"/>
        <v>124198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410692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1208789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2017-12-18T08:54:11Z</dcterms:modified>
  <cp:category/>
  <cp:version/>
  <cp:contentType/>
  <cp:contentStatus/>
</cp:coreProperties>
</file>