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<sst xmlns="http://schemas.openxmlformats.org/spreadsheetml/2006/main" count="870" uniqueCount="151">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</sst>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9475.89</v>
      </c>
      <c r="E5" s="38"/>
    </row>
    <row r="6" spans="2:5" ht="15">
      <c r="B6" s="8"/>
      <c r="C6" s="5" t="s">
        <v>5</v>
      </c>
      <c r="D6" s="39">
        <v>19127.75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89840.85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337021</v>
      </c>
      <c r="E10" s="45">
        <v>418881.18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187000</v>
      </c>
      <c r="E14" s="45">
        <v>202183.79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524021</v>
      </c>
      <c r="E16" s="51">
        <f>E10+E11+E12+E13+E14+E15</f>
        <v>621064.97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5461</v>
      </c>
      <c r="E18" s="45">
        <v>5461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5461</v>
      </c>
      <c r="E23" s="51">
        <f>E18+E19+E20+E21+E22</f>
        <v>5461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166214</v>
      </c>
      <c r="E25" s="45">
        <v>216221.71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24000</v>
      </c>
      <c r="E28" s="45">
        <v>24000</v>
      </c>
    </row>
    <row r="29" spans="2:5" ht="15">
      <c r="B29" s="13">
        <v>30500</v>
      </c>
      <c r="C29" s="54" t="s">
        <v>31</v>
      </c>
      <c r="D29" s="60">
        <v>41336</v>
      </c>
      <c r="E29" s="50">
        <v>68565.58</v>
      </c>
    </row>
    <row r="30" spans="2:5" ht="15.75" thickBot="1">
      <c r="B30" s="16">
        <v>30000</v>
      </c>
      <c r="C30" s="15" t="s">
        <v>32</v>
      </c>
      <c r="D30" s="48">
        <f>D25+D26+D27+D28+D29</f>
        <v>231550</v>
      </c>
      <c r="E30" s="51">
        <f>E25+E26+E27+E28+E29</f>
        <v>308787.29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342578</v>
      </c>
      <c r="E34" s="45">
        <v>586861.1799999999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58240</v>
      </c>
      <c r="E36" s="50">
        <v>58240</v>
      </c>
    </row>
    <row r="37" spans="2:5" ht="15.75" thickBot="1">
      <c r="B37" s="16">
        <v>40000</v>
      </c>
      <c r="C37" s="15" t="s">
        <v>40</v>
      </c>
      <c r="D37" s="48">
        <f>D32+D33+D34+D35+D36</f>
        <v>400818</v>
      </c>
      <c r="E37" s="51">
        <f>E32+E33+E34+E35+E36</f>
        <v>645101.1799999999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199844</v>
      </c>
      <c r="E51" s="62">
        <v>199844</v>
      </c>
    </row>
    <row r="52" spans="2:5" ht="15.75" thickBot="1">
      <c r="B52" s="16">
        <v>70000</v>
      </c>
      <c r="C52" s="15" t="s">
        <v>58</v>
      </c>
      <c r="D52" s="48">
        <f>D51</f>
        <v>199844</v>
      </c>
      <c r="E52" s="51">
        <f>E51</f>
        <v>199844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134292</v>
      </c>
      <c r="E54" s="45">
        <v>218900.77</v>
      </c>
    </row>
    <row r="55" spans="2:5" ht="15">
      <c r="B55" s="13">
        <v>90200</v>
      </c>
      <c r="C55" s="54" t="s">
        <v>62</v>
      </c>
      <c r="D55" s="61">
        <v>252200</v>
      </c>
      <c r="E55" s="62">
        <v>261729.84</v>
      </c>
    </row>
    <row r="56" spans="2:5" ht="15.75" thickBot="1">
      <c r="B56" s="16">
        <v>90000</v>
      </c>
      <c r="C56" s="15" t="s">
        <v>63</v>
      </c>
      <c r="D56" s="48">
        <f>D54+D55</f>
        <v>386492</v>
      </c>
      <c r="E56" s="51">
        <f>E54+E55</f>
        <v>480630.61</v>
      </c>
    </row>
    <row r="57" spans="2:5" ht="16.5" thickBot="1" thickTop="1">
      <c r="B57" s="109" t="s">
        <v>64</v>
      </c>
      <c r="C57" s="110"/>
      <c r="D57" s="52">
        <f>D16+D23+D30+D37+D43+D49+D52+D56</f>
        <v>1748186</v>
      </c>
      <c r="E57" s="55">
        <f>E16+E23+E30+E37+E43+E49+E52+E56</f>
        <v>2260889.05</v>
      </c>
    </row>
    <row r="58" spans="2:5" ht="16.5" thickBot="1" thickTop="1">
      <c r="B58" s="109" t="s">
        <v>65</v>
      </c>
      <c r="C58" s="110"/>
      <c r="D58" s="52">
        <f>D57+D5+D6+D7+D8</f>
        <v>1776789.64</v>
      </c>
      <c r="E58" s="55">
        <f>E57+E5+E6+E7+E8</f>
        <v>2350729.9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337021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187000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524021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166859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35036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201895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31840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31840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134292</v>
      </c>
      <c r="E54" s="45"/>
    </row>
    <row r="55" spans="2:5" ht="15">
      <c r="B55" s="13">
        <v>90200</v>
      </c>
      <c r="C55" s="54" t="s">
        <v>62</v>
      </c>
      <c r="D55" s="61">
        <v>252200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386492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1147248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1147248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337021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187000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524021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166859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35036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201895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31840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31840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134292</v>
      </c>
      <c r="E54" s="45"/>
    </row>
    <row r="55" spans="2:5" ht="15">
      <c r="B55" s="13">
        <v>90200</v>
      </c>
      <c r="C55" s="54" t="s">
        <v>62</v>
      </c>
      <c r="D55" s="61">
        <v>252200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386492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1147248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1147248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122427.4</v>
      </c>
      <c r="E10" s="89">
        <v>0</v>
      </c>
      <c r="F10" s="90">
        <v>131922.58000000002</v>
      </c>
      <c r="G10" s="88"/>
      <c r="H10" s="89"/>
      <c r="I10" s="90"/>
      <c r="J10" s="97">
        <v>32601</v>
      </c>
      <c r="K10" s="89">
        <v>0</v>
      </c>
      <c r="L10" s="101">
        <v>33681.04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27862</v>
      </c>
      <c r="AF10" s="89">
        <v>0</v>
      </c>
      <c r="AG10" s="90">
        <v>28366.57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182890.4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193970.19000000003</v>
      </c>
    </row>
    <row r="11" spans="2:76" ht="15">
      <c r="B11" s="13">
        <v>102</v>
      </c>
      <c r="C11" s="25" t="s">
        <v>92</v>
      </c>
      <c r="D11" s="88">
        <v>9232.49</v>
      </c>
      <c r="E11" s="89">
        <v>0</v>
      </c>
      <c r="F11" s="90">
        <v>10199.24</v>
      </c>
      <c r="G11" s="88"/>
      <c r="H11" s="89"/>
      <c r="I11" s="90"/>
      <c r="J11" s="97">
        <v>2174</v>
      </c>
      <c r="K11" s="89">
        <v>0</v>
      </c>
      <c r="L11" s="101">
        <v>2185.73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1853</v>
      </c>
      <c r="AF11" s="89">
        <v>0</v>
      </c>
      <c r="AG11" s="90">
        <v>1864.94</v>
      </c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13259.49</v>
      </c>
      <c r="BW11" s="77">
        <f t="shared" si="1"/>
        <v>0</v>
      </c>
      <c r="BX11" s="79">
        <f t="shared" si="2"/>
        <v>14249.91</v>
      </c>
    </row>
    <row r="12" spans="2:76" ht="15">
      <c r="B12" s="13">
        <v>103</v>
      </c>
      <c r="C12" s="25" t="s">
        <v>93</v>
      </c>
      <c r="D12" s="88">
        <v>109739</v>
      </c>
      <c r="E12" s="89">
        <v>0</v>
      </c>
      <c r="F12" s="90">
        <v>161553.72999999998</v>
      </c>
      <c r="G12" s="88"/>
      <c r="H12" s="89"/>
      <c r="I12" s="90"/>
      <c r="J12" s="97">
        <v>250</v>
      </c>
      <c r="K12" s="89">
        <v>0</v>
      </c>
      <c r="L12" s="101">
        <v>747.15</v>
      </c>
      <c r="M12" s="91">
        <v>31050</v>
      </c>
      <c r="N12" s="89">
        <v>0</v>
      </c>
      <c r="O12" s="90">
        <v>40195.42</v>
      </c>
      <c r="P12" s="91">
        <v>2800</v>
      </c>
      <c r="Q12" s="89">
        <v>0</v>
      </c>
      <c r="R12" s="90">
        <v>2813.34</v>
      </c>
      <c r="S12" s="91">
        <v>0</v>
      </c>
      <c r="T12" s="89">
        <v>0</v>
      </c>
      <c r="U12" s="90">
        <v>0</v>
      </c>
      <c r="V12" s="91"/>
      <c r="W12" s="89"/>
      <c r="X12" s="90"/>
      <c r="Y12" s="91"/>
      <c r="Z12" s="89"/>
      <c r="AA12" s="90"/>
      <c r="AB12" s="91">
        <v>105455</v>
      </c>
      <c r="AC12" s="89">
        <v>0</v>
      </c>
      <c r="AD12" s="90">
        <v>114035.4</v>
      </c>
      <c r="AE12" s="91">
        <v>60805</v>
      </c>
      <c r="AF12" s="89">
        <v>0</v>
      </c>
      <c r="AG12" s="90">
        <v>94533.15</v>
      </c>
      <c r="AH12" s="91"/>
      <c r="AI12" s="89"/>
      <c r="AJ12" s="90"/>
      <c r="AK12" s="91">
        <v>10420</v>
      </c>
      <c r="AL12" s="89">
        <v>0</v>
      </c>
      <c r="AM12" s="90">
        <v>11152.27</v>
      </c>
      <c r="AN12" s="91"/>
      <c r="AO12" s="89"/>
      <c r="AP12" s="90"/>
      <c r="AQ12" s="91">
        <v>5000</v>
      </c>
      <c r="AR12" s="89">
        <v>0</v>
      </c>
      <c r="AS12" s="90">
        <v>7432</v>
      </c>
      <c r="AT12" s="91"/>
      <c r="AU12" s="89"/>
      <c r="AV12" s="90"/>
      <c r="AW12" s="91">
        <v>6600</v>
      </c>
      <c r="AX12" s="89">
        <v>0</v>
      </c>
      <c r="AY12" s="90">
        <v>6900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332119</v>
      </c>
      <c r="BW12" s="77">
        <f t="shared" si="1"/>
        <v>0</v>
      </c>
      <c r="BX12" s="79">
        <f t="shared" si="2"/>
        <v>439362.45999999996</v>
      </c>
    </row>
    <row r="13" spans="2:76" ht="15">
      <c r="B13" s="13">
        <v>104</v>
      </c>
      <c r="C13" s="25" t="s">
        <v>19</v>
      </c>
      <c r="D13" s="88">
        <v>23873</v>
      </c>
      <c r="E13" s="89">
        <v>0</v>
      </c>
      <c r="F13" s="90">
        <v>35504.35</v>
      </c>
      <c r="G13" s="88"/>
      <c r="H13" s="89"/>
      <c r="I13" s="90"/>
      <c r="J13" s="97">
        <v>500</v>
      </c>
      <c r="K13" s="89">
        <v>0</v>
      </c>
      <c r="L13" s="101">
        <v>500</v>
      </c>
      <c r="M13" s="91">
        <v>20596</v>
      </c>
      <c r="N13" s="89">
        <v>0</v>
      </c>
      <c r="O13" s="90">
        <v>31908.21</v>
      </c>
      <c r="P13" s="91">
        <v>6800</v>
      </c>
      <c r="Q13" s="89">
        <v>0</v>
      </c>
      <c r="R13" s="90">
        <v>7773.3099999999995</v>
      </c>
      <c r="S13" s="91">
        <v>9842</v>
      </c>
      <c r="T13" s="89">
        <v>0</v>
      </c>
      <c r="U13" s="90">
        <v>10342</v>
      </c>
      <c r="V13" s="91"/>
      <c r="W13" s="89"/>
      <c r="X13" s="90"/>
      <c r="Y13" s="91"/>
      <c r="Z13" s="89"/>
      <c r="AA13" s="90"/>
      <c r="AB13" s="91">
        <v>1250</v>
      </c>
      <c r="AC13" s="89">
        <v>0</v>
      </c>
      <c r="AD13" s="90">
        <v>2470.5</v>
      </c>
      <c r="AE13" s="91">
        <v>500</v>
      </c>
      <c r="AF13" s="89">
        <v>0</v>
      </c>
      <c r="AG13" s="90">
        <v>600</v>
      </c>
      <c r="AH13" s="91">
        <v>2600</v>
      </c>
      <c r="AI13" s="89">
        <v>0</v>
      </c>
      <c r="AJ13" s="90">
        <v>3630</v>
      </c>
      <c r="AK13" s="91">
        <v>31660</v>
      </c>
      <c r="AL13" s="89">
        <v>0</v>
      </c>
      <c r="AM13" s="90">
        <v>31830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2400</v>
      </c>
      <c r="AX13" s="89">
        <v>0</v>
      </c>
      <c r="AY13" s="101">
        <v>2400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100021</v>
      </c>
      <c r="BW13" s="77">
        <f t="shared" si="1"/>
        <v>0</v>
      </c>
      <c r="BX13" s="79">
        <f t="shared" si="2"/>
        <v>126958.37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47479</v>
      </c>
      <c r="BM16" s="89">
        <v>0</v>
      </c>
      <c r="BN16" s="90">
        <v>51173.850000000006</v>
      </c>
      <c r="BO16" s="91"/>
      <c r="BP16" s="89"/>
      <c r="BQ16" s="90"/>
      <c r="BR16" s="97"/>
      <c r="BS16" s="89"/>
      <c r="BT16" s="101"/>
      <c r="BU16" s="76"/>
      <c r="BV16" s="85">
        <f t="shared" si="0"/>
        <v>47479</v>
      </c>
      <c r="BW16" s="77">
        <f t="shared" si="1"/>
        <v>0</v>
      </c>
      <c r="BX16" s="79">
        <f t="shared" si="2"/>
        <v>51173.850000000006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105</v>
      </c>
      <c r="E18" s="89">
        <v>0</v>
      </c>
      <c r="F18" s="90">
        <v>187.99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105</v>
      </c>
      <c r="BW18" s="77">
        <f t="shared" si="1"/>
        <v>0</v>
      </c>
      <c r="BX18" s="79">
        <f t="shared" si="2"/>
        <v>187.99</v>
      </c>
    </row>
    <row r="19" spans="2:76" ht="15">
      <c r="B19" s="13">
        <v>110</v>
      </c>
      <c r="C19" s="25" t="s">
        <v>98</v>
      </c>
      <c r="D19" s="88">
        <v>16377</v>
      </c>
      <c r="E19" s="89">
        <v>0</v>
      </c>
      <c r="F19" s="90">
        <v>18295.71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12100</v>
      </c>
      <c r="BJ19" s="89">
        <v>0</v>
      </c>
      <c r="BK19" s="101">
        <v>12663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28477</v>
      </c>
      <c r="BW19" s="77">
        <f t="shared" si="1"/>
        <v>0</v>
      </c>
      <c r="BX19" s="79">
        <f t="shared" si="2"/>
        <v>30958.71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281753.89</v>
      </c>
      <c r="E20" s="78">
        <f t="shared" si="3"/>
        <v>0</v>
      </c>
      <c r="F20" s="79">
        <f t="shared" si="3"/>
        <v>357663.6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35525</v>
      </c>
      <c r="K20" s="78">
        <f t="shared" si="3"/>
        <v>0</v>
      </c>
      <c r="L20" s="77">
        <f t="shared" si="3"/>
        <v>37113.920000000006</v>
      </c>
      <c r="M20" s="98">
        <f t="shared" si="3"/>
        <v>51646</v>
      </c>
      <c r="N20" s="78">
        <f t="shared" si="3"/>
        <v>0</v>
      </c>
      <c r="O20" s="77">
        <f t="shared" si="3"/>
        <v>72103.63</v>
      </c>
      <c r="P20" s="98">
        <f t="shared" si="3"/>
        <v>9600</v>
      </c>
      <c r="Q20" s="78">
        <f t="shared" si="3"/>
        <v>0</v>
      </c>
      <c r="R20" s="77">
        <f t="shared" si="3"/>
        <v>10586.65</v>
      </c>
      <c r="S20" s="98">
        <f t="shared" si="3"/>
        <v>9842</v>
      </c>
      <c r="T20" s="78">
        <f t="shared" si="3"/>
        <v>0</v>
      </c>
      <c r="U20" s="77">
        <f t="shared" si="3"/>
        <v>10342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106705</v>
      </c>
      <c r="AC20" s="78">
        <f t="shared" si="3"/>
        <v>0</v>
      </c>
      <c r="AD20" s="77">
        <f t="shared" si="3"/>
        <v>116505.9</v>
      </c>
      <c r="AE20" s="98">
        <f t="shared" si="3"/>
        <v>91020</v>
      </c>
      <c r="AF20" s="78">
        <f t="shared" si="3"/>
        <v>0</v>
      </c>
      <c r="AG20" s="77">
        <f t="shared" si="3"/>
        <v>125364.65999999999</v>
      </c>
      <c r="AH20" s="98">
        <f t="shared" si="3"/>
        <v>2600</v>
      </c>
      <c r="AI20" s="78">
        <f t="shared" si="3"/>
        <v>0</v>
      </c>
      <c r="AJ20" s="77">
        <f t="shared" si="3"/>
        <v>3630</v>
      </c>
      <c r="AK20" s="98">
        <f t="shared" si="3"/>
        <v>42080</v>
      </c>
      <c r="AL20" s="78">
        <f t="shared" si="3"/>
        <v>0</v>
      </c>
      <c r="AM20" s="77">
        <f t="shared" si="3"/>
        <v>42982.270000000004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5000</v>
      </c>
      <c r="AR20" s="78">
        <f t="shared" si="3"/>
        <v>0</v>
      </c>
      <c r="AS20" s="77">
        <f t="shared" si="3"/>
        <v>7432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9000</v>
      </c>
      <c r="AX20" s="78">
        <f t="shared" si="3"/>
        <v>0</v>
      </c>
      <c r="AY20" s="77">
        <f t="shared" si="3"/>
        <v>9300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12100</v>
      </c>
      <c r="BJ20" s="78">
        <f t="shared" si="3"/>
        <v>0</v>
      </c>
      <c r="BK20" s="77">
        <f t="shared" si="3"/>
        <v>12663</v>
      </c>
      <c r="BL20" s="98">
        <f t="shared" si="3"/>
        <v>47479</v>
      </c>
      <c r="BM20" s="78">
        <f t="shared" si="3"/>
        <v>0</v>
      </c>
      <c r="BN20" s="77">
        <f t="shared" si="3"/>
        <v>51173.850000000006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704350.89</v>
      </c>
      <c r="BW20" s="77">
        <f>BW10+BW11+BW12+BW13+BW14+BW15+BW16+BW17+BW18+BW19</f>
        <v>0</v>
      </c>
      <c r="BX20" s="95">
        <f>BX10+BX11+BX12+BX13+BX14+BX15+BX16+BX17+BX18+BX19</f>
        <v>856861.48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44173.83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44415.07</v>
      </c>
      <c r="P24" s="97"/>
      <c r="Q24" s="89"/>
      <c r="R24" s="101"/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5000</v>
      </c>
      <c r="Z24" s="89">
        <v>0</v>
      </c>
      <c r="AA24" s="101">
        <v>9817.369999999999</v>
      </c>
      <c r="AB24" s="97">
        <v>19127.75</v>
      </c>
      <c r="AC24" s="89">
        <v>0</v>
      </c>
      <c r="AD24" s="101">
        <v>34319.42</v>
      </c>
      <c r="AE24" s="97">
        <v>26400</v>
      </c>
      <c r="AF24" s="89">
        <v>0</v>
      </c>
      <c r="AG24" s="101">
        <v>28197.66</v>
      </c>
      <c r="AH24" s="97">
        <v>0</v>
      </c>
      <c r="AI24" s="89">
        <v>0</v>
      </c>
      <c r="AJ24" s="101">
        <v>0</v>
      </c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50527.75</v>
      </c>
      <c r="BW24" s="77">
        <f t="shared" si="4"/>
        <v>0</v>
      </c>
      <c r="BX24" s="79">
        <f t="shared" si="4"/>
        <v>160923.35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>
        <v>342578</v>
      </c>
      <c r="AI27" s="89">
        <v>0</v>
      </c>
      <c r="AJ27" s="101">
        <v>342578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26840</v>
      </c>
      <c r="BA27" s="89">
        <v>0</v>
      </c>
      <c r="BB27" s="101">
        <v>26840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369418</v>
      </c>
      <c r="BW27" s="77">
        <f t="shared" si="4"/>
        <v>0</v>
      </c>
      <c r="BX27" s="79">
        <f t="shared" si="4"/>
        <v>369418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44173.83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44415.07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5000</v>
      </c>
      <c r="Z28" s="78">
        <f t="shared" si="5"/>
        <v>0</v>
      </c>
      <c r="AA28" s="77">
        <f t="shared" si="5"/>
        <v>9817.369999999999</v>
      </c>
      <c r="AB28" s="98">
        <f t="shared" si="5"/>
        <v>19127.75</v>
      </c>
      <c r="AC28" s="78">
        <f t="shared" si="5"/>
        <v>0</v>
      </c>
      <c r="AD28" s="77">
        <f t="shared" si="5"/>
        <v>34319.42</v>
      </c>
      <c r="AE28" s="98">
        <f t="shared" si="5"/>
        <v>26400</v>
      </c>
      <c r="AF28" s="78">
        <f t="shared" si="5"/>
        <v>0</v>
      </c>
      <c r="AG28" s="77">
        <f t="shared" si="5"/>
        <v>28197.66</v>
      </c>
      <c r="AH28" s="98">
        <f t="shared" si="5"/>
        <v>342578</v>
      </c>
      <c r="AI28" s="78">
        <f t="shared" si="5"/>
        <v>0</v>
      </c>
      <c r="AJ28" s="77">
        <f aca="true" t="shared" si="6" ref="AJ28:BO28">AJ23+AJ24+AJ25+AJ26+AJ27</f>
        <v>342578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26840</v>
      </c>
      <c r="BA28" s="78">
        <f t="shared" si="6"/>
        <v>0</v>
      </c>
      <c r="BB28" s="77">
        <f t="shared" si="6"/>
        <v>26840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419945.75</v>
      </c>
      <c r="BW28" s="77">
        <f>BW23+BW24+BW25+BW26+BW27</f>
        <v>0</v>
      </c>
      <c r="BX28" s="95">
        <f>BX23+BX24+BX25+BX26+BX27</f>
        <v>530341.35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66157</v>
      </c>
      <c r="BM40" s="89">
        <v>0</v>
      </c>
      <c r="BN40" s="101">
        <v>93882.02</v>
      </c>
      <c r="BO40" s="97"/>
      <c r="BP40" s="89"/>
      <c r="BQ40" s="101"/>
      <c r="BR40" s="97"/>
      <c r="BS40" s="89"/>
      <c r="BT40" s="101"/>
      <c r="BU40" s="76"/>
      <c r="BV40" s="85">
        <f t="shared" si="10"/>
        <v>66157</v>
      </c>
      <c r="BW40" s="77">
        <f t="shared" si="10"/>
        <v>0</v>
      </c>
      <c r="BX40" s="79">
        <f t="shared" si="10"/>
        <v>93882.02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66157</v>
      </c>
      <c r="BM42" s="78">
        <f t="shared" si="12"/>
        <v>0</v>
      </c>
      <c r="BN42" s="77">
        <f t="shared" si="12"/>
        <v>93882.02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66157</v>
      </c>
      <c r="BW42" s="77">
        <f>BW38+BW39+BW40+BW41</f>
        <v>0</v>
      </c>
      <c r="BX42" s="95">
        <f>BX38+BX39+BX40+BX41</f>
        <v>93882.02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199844</v>
      </c>
      <c r="BP45" s="89">
        <v>0</v>
      </c>
      <c r="BQ45" s="101">
        <v>199844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199844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199844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199844</v>
      </c>
      <c r="BP46" s="78">
        <f>BP45</f>
        <v>0</v>
      </c>
      <c r="BQ46" s="95">
        <f>BQ45</f>
        <v>199844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199844</v>
      </c>
      <c r="BW46" s="77">
        <f>BW45</f>
        <v>0</v>
      </c>
      <c r="BX46" s="95">
        <f>BX45</f>
        <v>199844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134292</v>
      </c>
      <c r="BS49" s="89">
        <v>0</v>
      </c>
      <c r="BT49" s="101">
        <v>197477.72999999998</v>
      </c>
      <c r="BU49" s="76"/>
      <c r="BV49" s="85">
        <f aca="true" t="shared" si="15" ref="BV49:BX50">D49+G49+J49+M49+P49+S49+V49+Y49+AB49+AE49+AH49+AK49+AN49+AQ49+AT49+AW49+AZ49+BC49+BF49+BI49+BL49+BO49+BR49</f>
        <v>134292</v>
      </c>
      <c r="BW49" s="77">
        <f t="shared" si="15"/>
        <v>0</v>
      </c>
      <c r="BX49" s="79">
        <f t="shared" si="15"/>
        <v>197477.72999999998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252200</v>
      </c>
      <c r="BS50" s="89">
        <v>0</v>
      </c>
      <c r="BT50" s="101">
        <v>253219.63</v>
      </c>
      <c r="BU50" s="76"/>
      <c r="BV50" s="85">
        <f t="shared" si="15"/>
        <v>252200</v>
      </c>
      <c r="BW50" s="77">
        <f t="shared" si="15"/>
        <v>0</v>
      </c>
      <c r="BX50" s="79">
        <f t="shared" si="15"/>
        <v>253219.63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386492</v>
      </c>
      <c r="BS51" s="78">
        <f>BS49+BS50</f>
        <v>0</v>
      </c>
      <c r="BT51" s="77">
        <f>BT49+BT50</f>
        <v>450697.36</v>
      </c>
      <c r="BU51" s="85"/>
      <c r="BV51" s="85">
        <f>BV49+BV50</f>
        <v>386492</v>
      </c>
      <c r="BW51" s="77">
        <f>BW49+BW50</f>
        <v>0</v>
      </c>
      <c r="BX51" s="95">
        <f>BX49+BX50</f>
        <v>450697.36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281753.89</v>
      </c>
      <c r="E53" s="86">
        <f t="shared" si="18"/>
        <v>0</v>
      </c>
      <c r="F53" s="86">
        <f t="shared" si="18"/>
        <v>401837.43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35525</v>
      </c>
      <c r="K53" s="86">
        <f t="shared" si="18"/>
        <v>0</v>
      </c>
      <c r="L53" s="86">
        <f t="shared" si="18"/>
        <v>37113.920000000006</v>
      </c>
      <c r="M53" s="86">
        <f t="shared" si="18"/>
        <v>51646</v>
      </c>
      <c r="N53" s="86">
        <f t="shared" si="18"/>
        <v>0</v>
      </c>
      <c r="O53" s="86">
        <f t="shared" si="18"/>
        <v>116518.70000000001</v>
      </c>
      <c r="P53" s="86">
        <f t="shared" si="18"/>
        <v>9600</v>
      </c>
      <c r="Q53" s="86">
        <f t="shared" si="18"/>
        <v>0</v>
      </c>
      <c r="R53" s="86">
        <f t="shared" si="18"/>
        <v>10586.65</v>
      </c>
      <c r="S53" s="86">
        <f t="shared" si="18"/>
        <v>9842</v>
      </c>
      <c r="T53" s="86">
        <f t="shared" si="18"/>
        <v>0</v>
      </c>
      <c r="U53" s="86">
        <f t="shared" si="18"/>
        <v>10342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5000</v>
      </c>
      <c r="Z53" s="86">
        <f t="shared" si="18"/>
        <v>0</v>
      </c>
      <c r="AA53" s="86">
        <f t="shared" si="18"/>
        <v>9817.369999999999</v>
      </c>
      <c r="AB53" s="86">
        <f t="shared" si="18"/>
        <v>125832.75</v>
      </c>
      <c r="AC53" s="86">
        <f t="shared" si="18"/>
        <v>0</v>
      </c>
      <c r="AD53" s="86">
        <f t="shared" si="18"/>
        <v>150825.32</v>
      </c>
      <c r="AE53" s="86">
        <f t="shared" si="18"/>
        <v>117420</v>
      </c>
      <c r="AF53" s="86">
        <f t="shared" si="18"/>
        <v>0</v>
      </c>
      <c r="AG53" s="86">
        <f t="shared" si="18"/>
        <v>153562.31999999998</v>
      </c>
      <c r="AH53" s="86">
        <f t="shared" si="18"/>
        <v>345178</v>
      </c>
      <c r="AI53" s="86">
        <f t="shared" si="18"/>
        <v>0</v>
      </c>
      <c r="AJ53" s="86">
        <f aca="true" t="shared" si="19" ref="AJ53:BT53">AJ20+AJ28+AJ35+AJ42+AJ46+AJ51</f>
        <v>346208</v>
      </c>
      <c r="AK53" s="86">
        <f t="shared" si="19"/>
        <v>42080</v>
      </c>
      <c r="AL53" s="86">
        <f t="shared" si="19"/>
        <v>0</v>
      </c>
      <c r="AM53" s="86">
        <f t="shared" si="19"/>
        <v>42982.270000000004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5000</v>
      </c>
      <c r="AR53" s="86">
        <f t="shared" si="19"/>
        <v>0</v>
      </c>
      <c r="AS53" s="86">
        <f t="shared" si="19"/>
        <v>7432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9000</v>
      </c>
      <c r="AX53" s="86">
        <f t="shared" si="19"/>
        <v>0</v>
      </c>
      <c r="AY53" s="86">
        <f t="shared" si="19"/>
        <v>9300</v>
      </c>
      <c r="AZ53" s="86">
        <f t="shared" si="19"/>
        <v>26840</v>
      </c>
      <c r="BA53" s="86">
        <f t="shared" si="19"/>
        <v>0</v>
      </c>
      <c r="BB53" s="86">
        <f t="shared" si="19"/>
        <v>26840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12100</v>
      </c>
      <c r="BJ53" s="86">
        <f t="shared" si="19"/>
        <v>0</v>
      </c>
      <c r="BK53" s="86">
        <f t="shared" si="19"/>
        <v>12663</v>
      </c>
      <c r="BL53" s="86">
        <f t="shared" si="19"/>
        <v>113636</v>
      </c>
      <c r="BM53" s="86">
        <f t="shared" si="19"/>
        <v>0</v>
      </c>
      <c r="BN53" s="86">
        <f t="shared" si="19"/>
        <v>145055.87</v>
      </c>
      <c r="BO53" s="86">
        <f t="shared" si="19"/>
        <v>199844</v>
      </c>
      <c r="BP53" s="86">
        <f t="shared" si="19"/>
        <v>0</v>
      </c>
      <c r="BQ53" s="86">
        <f t="shared" si="19"/>
        <v>199844</v>
      </c>
      <c r="BR53" s="86">
        <f t="shared" si="19"/>
        <v>386492</v>
      </c>
      <c r="BS53" s="86">
        <f t="shared" si="19"/>
        <v>0</v>
      </c>
      <c r="BT53" s="86">
        <f t="shared" si="19"/>
        <v>450697.36</v>
      </c>
      <c r="BU53" s="86">
        <f>BU8</f>
        <v>0</v>
      </c>
      <c r="BV53" s="102">
        <f>BV8+BV20+BV28+BV35+BV42+BV46+BV51</f>
        <v>1776789.6400000001</v>
      </c>
      <c r="BW53" s="87">
        <f>BW20+BW28+BW35+BW42+BW46+BW51</f>
        <v>0</v>
      </c>
      <c r="BX53" s="87">
        <f>BX20+BX28+BX35+BX42+BX46+BX51</f>
        <v>2131626.21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113533</v>
      </c>
      <c r="E10" s="89">
        <v>0</v>
      </c>
      <c r="F10" s="90"/>
      <c r="G10" s="88"/>
      <c r="H10" s="89"/>
      <c r="I10" s="90"/>
      <c r="J10" s="97">
        <v>32601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27862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173996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8651</v>
      </c>
      <c r="E11" s="89">
        <v>0</v>
      </c>
      <c r="F11" s="90"/>
      <c r="G11" s="88"/>
      <c r="H11" s="89"/>
      <c r="I11" s="90"/>
      <c r="J11" s="97">
        <v>2174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1853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12678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103539</v>
      </c>
      <c r="E12" s="89">
        <v>0</v>
      </c>
      <c r="F12" s="90"/>
      <c r="G12" s="88"/>
      <c r="H12" s="89"/>
      <c r="I12" s="90"/>
      <c r="J12" s="97">
        <v>250</v>
      </c>
      <c r="K12" s="89">
        <v>0</v>
      </c>
      <c r="L12" s="101"/>
      <c r="M12" s="91">
        <v>29050</v>
      </c>
      <c r="N12" s="89">
        <v>0</v>
      </c>
      <c r="O12" s="90"/>
      <c r="P12" s="91">
        <v>2500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105455</v>
      </c>
      <c r="AC12" s="89">
        <v>0</v>
      </c>
      <c r="AD12" s="90"/>
      <c r="AE12" s="91">
        <v>54805</v>
      </c>
      <c r="AF12" s="89">
        <v>0</v>
      </c>
      <c r="AG12" s="90"/>
      <c r="AH12" s="91"/>
      <c r="AI12" s="89"/>
      <c r="AJ12" s="90"/>
      <c r="AK12" s="91">
        <v>10420</v>
      </c>
      <c r="AL12" s="89">
        <v>0</v>
      </c>
      <c r="AM12" s="90"/>
      <c r="AN12" s="91"/>
      <c r="AO12" s="89"/>
      <c r="AP12" s="90"/>
      <c r="AQ12" s="91">
        <v>5000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311019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23873</v>
      </c>
      <c r="E13" s="89">
        <v>0</v>
      </c>
      <c r="F13" s="90"/>
      <c r="G13" s="88"/>
      <c r="H13" s="89"/>
      <c r="I13" s="90"/>
      <c r="J13" s="97">
        <v>500</v>
      </c>
      <c r="K13" s="89">
        <v>0</v>
      </c>
      <c r="L13" s="101"/>
      <c r="M13" s="91">
        <v>20596</v>
      </c>
      <c r="N13" s="89">
        <v>0</v>
      </c>
      <c r="O13" s="90"/>
      <c r="P13" s="91">
        <v>4800</v>
      </c>
      <c r="Q13" s="89">
        <v>0</v>
      </c>
      <c r="R13" s="90"/>
      <c r="S13" s="91">
        <v>6342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1250</v>
      </c>
      <c r="AC13" s="89">
        <v>0</v>
      </c>
      <c r="AD13" s="90"/>
      <c r="AE13" s="91">
        <v>500</v>
      </c>
      <c r="AF13" s="89">
        <v>0</v>
      </c>
      <c r="AG13" s="90"/>
      <c r="AH13" s="91">
        <v>600</v>
      </c>
      <c r="AI13" s="89">
        <v>0</v>
      </c>
      <c r="AJ13" s="90"/>
      <c r="AK13" s="91">
        <v>30660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89121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44243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44243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16367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12100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28467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265963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35525</v>
      </c>
      <c r="K20" s="78">
        <f t="shared" si="1"/>
        <v>0</v>
      </c>
      <c r="L20" s="77">
        <f t="shared" si="1"/>
        <v>0</v>
      </c>
      <c r="M20" s="98">
        <f t="shared" si="1"/>
        <v>49646</v>
      </c>
      <c r="N20" s="78">
        <f t="shared" si="1"/>
        <v>0</v>
      </c>
      <c r="O20" s="77">
        <f t="shared" si="1"/>
        <v>0</v>
      </c>
      <c r="P20" s="98">
        <f t="shared" si="1"/>
        <v>7300</v>
      </c>
      <c r="Q20" s="78">
        <f t="shared" si="1"/>
        <v>0</v>
      </c>
      <c r="R20" s="77">
        <f t="shared" si="1"/>
        <v>0</v>
      </c>
      <c r="S20" s="98">
        <f t="shared" si="1"/>
        <v>6342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106705</v>
      </c>
      <c r="AC20" s="78">
        <f t="shared" si="1"/>
        <v>0</v>
      </c>
      <c r="AD20" s="77">
        <f t="shared" si="1"/>
        <v>0</v>
      </c>
      <c r="AE20" s="98">
        <f t="shared" si="1"/>
        <v>85020</v>
      </c>
      <c r="AF20" s="78">
        <f t="shared" si="1"/>
        <v>0</v>
      </c>
      <c r="AG20" s="77">
        <f t="shared" si="1"/>
        <v>0</v>
      </c>
      <c r="AH20" s="98">
        <f t="shared" si="1"/>
        <v>600</v>
      </c>
      <c r="AI20" s="78">
        <f t="shared" si="1"/>
        <v>0</v>
      </c>
      <c r="AJ20" s="77">
        <f t="shared" si="1"/>
        <v>0</v>
      </c>
      <c r="AK20" s="98">
        <f t="shared" si="1"/>
        <v>41080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12100</v>
      </c>
      <c r="BJ20" s="78">
        <f t="shared" si="1"/>
        <v>0</v>
      </c>
      <c r="BK20" s="77">
        <f t="shared" si="1"/>
        <v>0</v>
      </c>
      <c r="BL20" s="98">
        <f t="shared" si="1"/>
        <v>44243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659524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5000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26840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26840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26840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31840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69392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69392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69392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69392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134292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134292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252200</v>
      </c>
      <c r="BS50" s="89">
        <v>0</v>
      </c>
      <c r="BT50" s="101"/>
      <c r="BU50" s="76"/>
      <c r="BV50" s="85">
        <f t="shared" si="9"/>
        <v>252200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386492</v>
      </c>
      <c r="BS51" s="78">
        <f>BS49+BS50</f>
        <v>0</v>
      </c>
      <c r="BT51" s="77">
        <f>BT49+BT50</f>
        <v>0</v>
      </c>
      <c r="BU51" s="85"/>
      <c r="BV51" s="85">
        <f>BV49+BV50</f>
        <v>386492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265963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35525</v>
      </c>
      <c r="K53" s="86">
        <f t="shared" si="11"/>
        <v>0</v>
      </c>
      <c r="L53" s="86">
        <f t="shared" si="11"/>
        <v>0</v>
      </c>
      <c r="M53" s="86">
        <f t="shared" si="11"/>
        <v>49646</v>
      </c>
      <c r="N53" s="86">
        <f t="shared" si="11"/>
        <v>0</v>
      </c>
      <c r="O53" s="86">
        <f t="shared" si="11"/>
        <v>0</v>
      </c>
      <c r="P53" s="86">
        <f t="shared" si="11"/>
        <v>7300</v>
      </c>
      <c r="Q53" s="86">
        <f t="shared" si="11"/>
        <v>0</v>
      </c>
      <c r="R53" s="86">
        <f t="shared" si="11"/>
        <v>0</v>
      </c>
      <c r="S53" s="86">
        <f t="shared" si="11"/>
        <v>6342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106705</v>
      </c>
      <c r="AC53" s="86">
        <f t="shared" si="11"/>
        <v>0</v>
      </c>
      <c r="AD53" s="86">
        <f t="shared" si="11"/>
        <v>0</v>
      </c>
      <c r="AE53" s="86">
        <f t="shared" si="11"/>
        <v>85020</v>
      </c>
      <c r="AF53" s="86">
        <f t="shared" si="11"/>
        <v>0</v>
      </c>
      <c r="AG53" s="86">
        <f t="shared" si="11"/>
        <v>0</v>
      </c>
      <c r="AH53" s="86">
        <f t="shared" si="11"/>
        <v>600</v>
      </c>
      <c r="AI53" s="86">
        <f t="shared" si="11"/>
        <v>0</v>
      </c>
      <c r="AJ53" s="86">
        <f t="shared" si="11"/>
        <v>0</v>
      </c>
      <c r="AK53" s="86">
        <f t="shared" si="11"/>
        <v>41080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26840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12100</v>
      </c>
      <c r="BJ53" s="86">
        <f t="shared" si="11"/>
        <v>0</v>
      </c>
      <c r="BK53" s="86">
        <f t="shared" si="11"/>
        <v>0</v>
      </c>
      <c r="BL53" s="86">
        <f t="shared" si="11"/>
        <v>113635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386492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1147248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113533</v>
      </c>
      <c r="E10" s="89">
        <v>0</v>
      </c>
      <c r="F10" s="90"/>
      <c r="G10" s="88"/>
      <c r="H10" s="89"/>
      <c r="I10" s="90"/>
      <c r="J10" s="97">
        <v>32601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27862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173996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8651</v>
      </c>
      <c r="E11" s="89">
        <v>0</v>
      </c>
      <c r="F11" s="90"/>
      <c r="G11" s="88"/>
      <c r="H11" s="89"/>
      <c r="I11" s="90"/>
      <c r="J11" s="97">
        <v>2174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1853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12678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98410</v>
      </c>
      <c r="E12" s="89">
        <v>0</v>
      </c>
      <c r="F12" s="90"/>
      <c r="G12" s="88"/>
      <c r="H12" s="89"/>
      <c r="I12" s="90"/>
      <c r="J12" s="97">
        <v>250</v>
      </c>
      <c r="K12" s="89">
        <v>0</v>
      </c>
      <c r="L12" s="101"/>
      <c r="M12" s="91">
        <v>29050</v>
      </c>
      <c r="N12" s="89">
        <v>0</v>
      </c>
      <c r="O12" s="90"/>
      <c r="P12" s="91">
        <v>2500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105455</v>
      </c>
      <c r="AC12" s="89">
        <v>0</v>
      </c>
      <c r="AD12" s="90"/>
      <c r="AE12" s="91">
        <v>57535</v>
      </c>
      <c r="AF12" s="89">
        <v>0</v>
      </c>
      <c r="AG12" s="90"/>
      <c r="AH12" s="91"/>
      <c r="AI12" s="89"/>
      <c r="AJ12" s="90"/>
      <c r="AK12" s="91">
        <v>10420</v>
      </c>
      <c r="AL12" s="89">
        <v>0</v>
      </c>
      <c r="AM12" s="90"/>
      <c r="AN12" s="91"/>
      <c r="AO12" s="89"/>
      <c r="AP12" s="90"/>
      <c r="AQ12" s="91">
        <v>5000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308620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23873</v>
      </c>
      <c r="E13" s="89">
        <v>0</v>
      </c>
      <c r="F13" s="90"/>
      <c r="G13" s="88"/>
      <c r="H13" s="89"/>
      <c r="I13" s="90"/>
      <c r="J13" s="97">
        <v>500</v>
      </c>
      <c r="K13" s="89">
        <v>0</v>
      </c>
      <c r="L13" s="101"/>
      <c r="M13" s="91">
        <v>20596</v>
      </c>
      <c r="N13" s="89">
        <v>0</v>
      </c>
      <c r="O13" s="90"/>
      <c r="P13" s="91">
        <v>6800</v>
      </c>
      <c r="Q13" s="89">
        <v>0</v>
      </c>
      <c r="R13" s="90"/>
      <c r="S13" s="91">
        <v>6342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1250</v>
      </c>
      <c r="AC13" s="89">
        <v>0</v>
      </c>
      <c r="AD13" s="90"/>
      <c r="AE13" s="91">
        <v>500</v>
      </c>
      <c r="AF13" s="89">
        <v>0</v>
      </c>
      <c r="AG13" s="90"/>
      <c r="AH13" s="91">
        <v>600</v>
      </c>
      <c r="AI13" s="89">
        <v>0</v>
      </c>
      <c r="AJ13" s="90"/>
      <c r="AK13" s="91">
        <v>30660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91121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41244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41244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16367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12100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28467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260834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35525</v>
      </c>
      <c r="K20" s="78">
        <f t="shared" si="1"/>
        <v>0</v>
      </c>
      <c r="L20" s="77">
        <f t="shared" si="1"/>
        <v>0</v>
      </c>
      <c r="M20" s="98">
        <f t="shared" si="1"/>
        <v>49646</v>
      </c>
      <c r="N20" s="78">
        <f t="shared" si="1"/>
        <v>0</v>
      </c>
      <c r="O20" s="77">
        <f t="shared" si="1"/>
        <v>0</v>
      </c>
      <c r="P20" s="98">
        <f t="shared" si="1"/>
        <v>9300</v>
      </c>
      <c r="Q20" s="78">
        <f t="shared" si="1"/>
        <v>0</v>
      </c>
      <c r="R20" s="77">
        <f t="shared" si="1"/>
        <v>0</v>
      </c>
      <c r="S20" s="98">
        <f t="shared" si="1"/>
        <v>6342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106705</v>
      </c>
      <c r="AC20" s="78">
        <f t="shared" si="1"/>
        <v>0</v>
      </c>
      <c r="AD20" s="77">
        <f t="shared" si="1"/>
        <v>0</v>
      </c>
      <c r="AE20" s="98">
        <f t="shared" si="1"/>
        <v>87750</v>
      </c>
      <c r="AF20" s="78">
        <f t="shared" si="1"/>
        <v>0</v>
      </c>
      <c r="AG20" s="77">
        <f t="shared" si="1"/>
        <v>0</v>
      </c>
      <c r="AH20" s="98">
        <f t="shared" si="1"/>
        <v>600</v>
      </c>
      <c r="AI20" s="78">
        <f t="shared" si="1"/>
        <v>0</v>
      </c>
      <c r="AJ20" s="77">
        <f t="shared" si="1"/>
        <v>0</v>
      </c>
      <c r="AK20" s="98">
        <f t="shared" si="1"/>
        <v>41080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12100</v>
      </c>
      <c r="BJ20" s="78">
        <f t="shared" si="1"/>
        <v>0</v>
      </c>
      <c r="BK20" s="77">
        <f t="shared" si="1"/>
        <v>0</v>
      </c>
      <c r="BL20" s="98">
        <f t="shared" si="1"/>
        <v>41244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656126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5000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26840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26840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26840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31840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72790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72790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72790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72790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134292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134292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252200</v>
      </c>
      <c r="BS50" s="89">
        <v>0</v>
      </c>
      <c r="BT50" s="101"/>
      <c r="BU50" s="76"/>
      <c r="BV50" s="85">
        <f t="shared" si="9"/>
        <v>252200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386492</v>
      </c>
      <c r="BS51" s="78">
        <f>BS49+BS50</f>
        <v>0</v>
      </c>
      <c r="BT51" s="77">
        <f>BT49+BT50</f>
        <v>0</v>
      </c>
      <c r="BU51" s="85"/>
      <c r="BV51" s="85">
        <f>BV49+BV50</f>
        <v>386492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260834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35525</v>
      </c>
      <c r="K53" s="86">
        <f t="shared" si="11"/>
        <v>0</v>
      </c>
      <c r="L53" s="86">
        <f t="shared" si="11"/>
        <v>0</v>
      </c>
      <c r="M53" s="86">
        <f t="shared" si="11"/>
        <v>49646</v>
      </c>
      <c r="N53" s="86">
        <f t="shared" si="11"/>
        <v>0</v>
      </c>
      <c r="O53" s="86">
        <f t="shared" si="11"/>
        <v>0</v>
      </c>
      <c r="P53" s="86">
        <f t="shared" si="11"/>
        <v>9300</v>
      </c>
      <c r="Q53" s="86">
        <f t="shared" si="11"/>
        <v>0</v>
      </c>
      <c r="R53" s="86">
        <f t="shared" si="11"/>
        <v>0</v>
      </c>
      <c r="S53" s="86">
        <f t="shared" si="11"/>
        <v>6342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106705</v>
      </c>
      <c r="AC53" s="86">
        <f t="shared" si="11"/>
        <v>0</v>
      </c>
      <c r="AD53" s="86">
        <f t="shared" si="11"/>
        <v>0</v>
      </c>
      <c r="AE53" s="86">
        <f t="shared" si="11"/>
        <v>87750</v>
      </c>
      <c r="AF53" s="86">
        <f t="shared" si="11"/>
        <v>0</v>
      </c>
      <c r="AG53" s="86">
        <f t="shared" si="11"/>
        <v>0</v>
      </c>
      <c r="AH53" s="86">
        <f t="shared" si="11"/>
        <v>600</v>
      </c>
      <c r="AI53" s="86">
        <f t="shared" si="11"/>
        <v>0</v>
      </c>
      <c r="AJ53" s="86">
        <f t="shared" si="11"/>
        <v>0</v>
      </c>
      <c r="AK53" s="86">
        <f t="shared" si="11"/>
        <v>41080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26840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12100</v>
      </c>
      <c r="BJ53" s="86">
        <f t="shared" si="11"/>
        <v>0</v>
      </c>
      <c r="BK53" s="86">
        <f t="shared" si="11"/>
        <v>0</v>
      </c>
      <c r="BL53" s="86">
        <f t="shared" si="11"/>
        <v>114034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386492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1147248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2017-02-08T03:11:31Z</dcterms:modified>
  <cp:category/>
  <cp:version/>
  <cp:contentType/>
  <cp:contentStatus/>
</cp:coreProperties>
</file>