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<sst xmlns="http://schemas.openxmlformats.org/spreadsheetml/2006/main" count="870" uniqueCount="149">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</sst>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13675.2</v>
      </c>
      <c r="E6" s="40"/>
    </row>
    <row r="7" spans="2:5" ht="15">
      <c r="B7" s="8"/>
      <c r="C7" s="5" t="s">
        <v>6</v>
      </c>
      <c r="D7" s="39">
        <v>10694</v>
      </c>
      <c r="E7" s="40"/>
    </row>
    <row r="8" spans="2:5" ht="15.75" thickBot="1">
      <c r="B8" s="9"/>
      <c r="C8" s="6" t="s">
        <v>7</v>
      </c>
      <c r="D8" s="41"/>
      <c r="E8" s="42">
        <v>62901.63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106344.73999999999</v>
      </c>
      <c r="E10" s="45">
        <v>103469.14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47700.72</v>
      </c>
      <c r="E14" s="45">
        <v>49135.530000000006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154045.46</v>
      </c>
      <c r="E16" s="51">
        <f>E10+E11+E12+E13+E14+E15</f>
        <v>152604.67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25728.37</v>
      </c>
      <c r="E18" s="45">
        <v>28669.86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1200</v>
      </c>
      <c r="E21" s="45">
        <v>900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26928.37</v>
      </c>
      <c r="E23" s="51">
        <f>E18+E19+E20+E21+E22</f>
        <v>29569.86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2650.17</v>
      </c>
      <c r="E25" s="45">
        <v>2568.52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0.02</v>
      </c>
      <c r="E27" s="45">
        <v>0.02</v>
      </c>
    </row>
    <row r="28" spans="2:5" ht="15">
      <c r="B28" s="13">
        <v>30400</v>
      </c>
      <c r="C28" s="54" t="s">
        <v>30</v>
      </c>
      <c r="D28" s="49">
        <v>505.37</v>
      </c>
      <c r="E28" s="45">
        <v>0</v>
      </c>
    </row>
    <row r="29" spans="2:5" ht="15">
      <c r="B29" s="13">
        <v>30500</v>
      </c>
      <c r="C29" s="54" t="s">
        <v>31</v>
      </c>
      <c r="D29" s="60">
        <v>533.5</v>
      </c>
      <c r="E29" s="50">
        <v>616.88</v>
      </c>
    </row>
    <row r="30" spans="2:5" ht="15.75" thickBot="1">
      <c r="B30" s="16">
        <v>30000</v>
      </c>
      <c r="C30" s="15" t="s">
        <v>32</v>
      </c>
      <c r="D30" s="48">
        <f>D25+D26+D27+D28+D29</f>
        <v>3689.06</v>
      </c>
      <c r="E30" s="51">
        <f>E25+E26+E27+E28+E29</f>
        <v>3185.42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2500</v>
      </c>
    </row>
    <row r="34" spans="2:5" ht="15">
      <c r="B34" s="13">
        <v>40300</v>
      </c>
      <c r="C34" s="54" t="s">
        <v>37</v>
      </c>
      <c r="D34" s="61">
        <v>0</v>
      </c>
      <c r="E34" s="45">
        <v>129.16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0</v>
      </c>
      <c r="E36" s="50">
        <v>0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2629.16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23287.28</v>
      </c>
      <c r="E54" s="45">
        <v>23287.28</v>
      </c>
    </row>
    <row r="55" spans="2:5" ht="15">
      <c r="B55" s="13">
        <v>90200</v>
      </c>
      <c r="C55" s="54" t="s">
        <v>62</v>
      </c>
      <c r="D55" s="61">
        <v>0</v>
      </c>
      <c r="E55" s="62">
        <v>0</v>
      </c>
    </row>
    <row r="56" spans="2:5" ht="15.75" thickBot="1">
      <c r="B56" s="16">
        <v>90000</v>
      </c>
      <c r="C56" s="15" t="s">
        <v>63</v>
      </c>
      <c r="D56" s="48">
        <f>D54+D55</f>
        <v>23287.28</v>
      </c>
      <c r="E56" s="51">
        <f>E54+E55</f>
        <v>23287.28</v>
      </c>
    </row>
    <row r="57" spans="2:5" ht="16.5" thickBot="1" thickTop="1">
      <c r="B57" s="109" t="s">
        <v>64</v>
      </c>
      <c r="C57" s="110"/>
      <c r="D57" s="52">
        <f>D16+D23+D30+D37+D43+D49+D52+D56</f>
        <v>207950.16999999998</v>
      </c>
      <c r="E57" s="55">
        <f>E16+E23+E30+E37+E43+E49+E52+E56</f>
        <v>211276.39000000004</v>
      </c>
    </row>
    <row r="58" spans="2:5" ht="16.5" thickBot="1" thickTop="1">
      <c r="B58" s="109" t="s">
        <v>65</v>
      </c>
      <c r="C58" s="110"/>
      <c r="D58" s="52">
        <f>D57+D5+D6+D7+D8</f>
        <v>232319.37</v>
      </c>
      <c r="E58" s="55">
        <f>E57+E5+E6+E7+E8</f>
        <v>274178.02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53228.01999999999</v>
      </c>
      <c r="E10" s="89">
        <v>0</v>
      </c>
      <c r="F10" s="90">
        <v>52075.56999999999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53228.01999999999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52075.56999999999</v>
      </c>
    </row>
    <row r="11" spans="2:76" ht="15">
      <c r="B11" s="13">
        <v>102</v>
      </c>
      <c r="C11" s="25" t="s">
        <v>92</v>
      </c>
      <c r="D11" s="88">
        <v>4006.39</v>
      </c>
      <c r="E11" s="89">
        <v>0</v>
      </c>
      <c r="F11" s="90">
        <v>3961.16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4006.39</v>
      </c>
      <c r="BW11" s="77">
        <f t="shared" si="1"/>
        <v>0</v>
      </c>
      <c r="BX11" s="79">
        <f t="shared" si="2"/>
        <v>3961.16</v>
      </c>
    </row>
    <row r="12" spans="2:76" ht="15">
      <c r="B12" s="13">
        <v>103</v>
      </c>
      <c r="C12" s="25" t="s">
        <v>93</v>
      </c>
      <c r="D12" s="88">
        <v>34355.47</v>
      </c>
      <c r="E12" s="89">
        <v>0</v>
      </c>
      <c r="F12" s="90">
        <v>34735.67</v>
      </c>
      <c r="G12" s="88"/>
      <c r="H12" s="89"/>
      <c r="I12" s="90"/>
      <c r="J12" s="97">
        <v>0</v>
      </c>
      <c r="K12" s="89">
        <v>0</v>
      </c>
      <c r="L12" s="101">
        <v>65.88</v>
      </c>
      <c r="M12" s="91">
        <v>0</v>
      </c>
      <c r="N12" s="89">
        <v>0</v>
      </c>
      <c r="O12" s="90">
        <v>0</v>
      </c>
      <c r="P12" s="91"/>
      <c r="Q12" s="89"/>
      <c r="R12" s="90"/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10819.679999999998</v>
      </c>
      <c r="AC12" s="89">
        <v>0</v>
      </c>
      <c r="AD12" s="90">
        <v>10819.680000000002</v>
      </c>
      <c r="AE12" s="91">
        <v>17244.72</v>
      </c>
      <c r="AF12" s="89">
        <v>0</v>
      </c>
      <c r="AG12" s="90">
        <v>8336.52</v>
      </c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62419.87</v>
      </c>
      <c r="BW12" s="77">
        <f t="shared" si="1"/>
        <v>0</v>
      </c>
      <c r="BX12" s="79">
        <f t="shared" si="2"/>
        <v>53957.75</v>
      </c>
    </row>
    <row r="13" spans="2:76" ht="15">
      <c r="B13" s="13">
        <v>104</v>
      </c>
      <c r="C13" s="25" t="s">
        <v>19</v>
      </c>
      <c r="D13" s="88">
        <v>15783.78</v>
      </c>
      <c r="E13" s="89">
        <v>0</v>
      </c>
      <c r="F13" s="90">
        <v>22154.4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3000</v>
      </c>
      <c r="N13" s="89">
        <v>0</v>
      </c>
      <c r="O13" s="90">
        <v>0</v>
      </c>
      <c r="P13" s="91">
        <v>0</v>
      </c>
      <c r="Q13" s="89">
        <v>0</v>
      </c>
      <c r="R13" s="90">
        <v>0</v>
      </c>
      <c r="S13" s="91"/>
      <c r="T13" s="89"/>
      <c r="U13" s="90"/>
      <c r="V13" s="91">
        <v>380</v>
      </c>
      <c r="W13" s="89">
        <v>0</v>
      </c>
      <c r="X13" s="90">
        <v>380</v>
      </c>
      <c r="Y13" s="91">
        <v>0</v>
      </c>
      <c r="Z13" s="89">
        <v>0</v>
      </c>
      <c r="AA13" s="90">
        <v>0</v>
      </c>
      <c r="AB13" s="91">
        <v>10000</v>
      </c>
      <c r="AC13" s="89">
        <v>0</v>
      </c>
      <c r="AD13" s="90">
        <v>8233.689999999999</v>
      </c>
      <c r="AE13" s="91">
        <v>665.44</v>
      </c>
      <c r="AF13" s="89">
        <v>0</v>
      </c>
      <c r="AG13" s="90">
        <v>0</v>
      </c>
      <c r="AH13" s="91"/>
      <c r="AI13" s="89"/>
      <c r="AJ13" s="90"/>
      <c r="AK13" s="91">
        <v>6306.63</v>
      </c>
      <c r="AL13" s="89">
        <v>0</v>
      </c>
      <c r="AM13" s="90">
        <v>8861.480000000001</v>
      </c>
      <c r="AN13" s="91"/>
      <c r="AO13" s="89"/>
      <c r="AP13" s="90"/>
      <c r="AQ13" s="91">
        <v>275.72</v>
      </c>
      <c r="AR13" s="89">
        <v>0</v>
      </c>
      <c r="AS13" s="90">
        <v>551.44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36411.57</v>
      </c>
      <c r="BW13" s="77">
        <f t="shared" si="1"/>
        <v>0</v>
      </c>
      <c r="BX13" s="79">
        <f t="shared" si="2"/>
        <v>40181.01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6230.53</v>
      </c>
      <c r="BM16" s="89">
        <v>0</v>
      </c>
      <c r="BN16" s="90">
        <v>6230.53</v>
      </c>
      <c r="BO16" s="91"/>
      <c r="BP16" s="89"/>
      <c r="BQ16" s="90"/>
      <c r="BR16" s="97"/>
      <c r="BS16" s="89"/>
      <c r="BT16" s="101"/>
      <c r="BU16" s="76"/>
      <c r="BV16" s="85">
        <f t="shared" si="0"/>
        <v>6230.53</v>
      </c>
      <c r="BW16" s="77">
        <f t="shared" si="1"/>
        <v>0</v>
      </c>
      <c r="BX16" s="79">
        <f t="shared" si="2"/>
        <v>6230.53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443.63</v>
      </c>
      <c r="E18" s="89">
        <v>0</v>
      </c>
      <c r="F18" s="90">
        <v>139.63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443.63</v>
      </c>
      <c r="BW18" s="77">
        <f t="shared" si="1"/>
        <v>0</v>
      </c>
      <c r="BX18" s="79">
        <f t="shared" si="2"/>
        <v>139.63</v>
      </c>
    </row>
    <row r="19" spans="2:76" ht="15">
      <c r="B19" s="13">
        <v>110</v>
      </c>
      <c r="C19" s="25" t="s">
        <v>98</v>
      </c>
      <c r="D19" s="88">
        <v>6017.02</v>
      </c>
      <c r="E19" s="89">
        <v>0</v>
      </c>
      <c r="F19" s="90">
        <v>6017.02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111.15</v>
      </c>
      <c r="Q19" s="89">
        <v>0</v>
      </c>
      <c r="R19" s="101">
        <v>111.15</v>
      </c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6128.17</v>
      </c>
      <c r="BW19" s="77">
        <f t="shared" si="1"/>
        <v>0</v>
      </c>
      <c r="BX19" s="79">
        <f t="shared" si="2"/>
        <v>6128.17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113834.31</v>
      </c>
      <c r="E20" s="78">
        <f t="shared" si="3"/>
        <v>0</v>
      </c>
      <c r="F20" s="79">
        <f t="shared" si="3"/>
        <v>119083.45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65.88</v>
      </c>
      <c r="M20" s="98">
        <f t="shared" si="3"/>
        <v>3000</v>
      </c>
      <c r="N20" s="78">
        <f t="shared" si="3"/>
        <v>0</v>
      </c>
      <c r="O20" s="77">
        <f t="shared" si="3"/>
        <v>0</v>
      </c>
      <c r="P20" s="98">
        <f t="shared" si="3"/>
        <v>111.15</v>
      </c>
      <c r="Q20" s="78">
        <f t="shared" si="3"/>
        <v>0</v>
      </c>
      <c r="R20" s="77">
        <f t="shared" si="3"/>
        <v>111.15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380</v>
      </c>
      <c r="W20" s="78">
        <f t="shared" si="3"/>
        <v>0</v>
      </c>
      <c r="X20" s="77">
        <f t="shared" si="3"/>
        <v>380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20819.68</v>
      </c>
      <c r="AC20" s="78">
        <f t="shared" si="3"/>
        <v>0</v>
      </c>
      <c r="AD20" s="77">
        <f t="shared" si="3"/>
        <v>19053.370000000003</v>
      </c>
      <c r="AE20" s="98">
        <f t="shared" si="3"/>
        <v>17910.16</v>
      </c>
      <c r="AF20" s="78">
        <f t="shared" si="3"/>
        <v>0</v>
      </c>
      <c r="AG20" s="77">
        <f t="shared" si="3"/>
        <v>8336.52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6306.63</v>
      </c>
      <c r="AL20" s="78">
        <f t="shared" si="3"/>
        <v>0</v>
      </c>
      <c r="AM20" s="77">
        <f t="shared" si="3"/>
        <v>8861.480000000001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275.72</v>
      </c>
      <c r="AR20" s="78">
        <f t="shared" si="3"/>
        <v>0</v>
      </c>
      <c r="AS20" s="77">
        <f t="shared" si="3"/>
        <v>551.44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6230.53</v>
      </c>
      <c r="BM20" s="78">
        <f t="shared" si="3"/>
        <v>0</v>
      </c>
      <c r="BN20" s="77">
        <f t="shared" si="3"/>
        <v>6230.53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168868.18000000002</v>
      </c>
      <c r="BW20" s="77">
        <f>BW10+BW11+BW12+BW13+BW14+BW15+BW16+BW17+BW18+BW19</f>
        <v>0</v>
      </c>
      <c r="BX20" s="95">
        <f>BX10+BX11+BX12+BX13+BX14+BX15+BX16+BX17+BX18+BX19</f>
        <v>162673.82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2577.7599999999993</v>
      </c>
      <c r="E24" s="89">
        <v>13423.98</v>
      </c>
      <c r="F24" s="90">
        <v>1666.52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4514</v>
      </c>
      <c r="S24" s="97"/>
      <c r="T24" s="89"/>
      <c r="U24" s="101"/>
      <c r="V24" s="97">
        <v>1000</v>
      </c>
      <c r="W24" s="89">
        <v>0</v>
      </c>
      <c r="X24" s="101">
        <v>1000</v>
      </c>
      <c r="Y24" s="97">
        <v>0</v>
      </c>
      <c r="Z24" s="89">
        <v>0</v>
      </c>
      <c r="AA24" s="101">
        <v>0</v>
      </c>
      <c r="AB24" s="97"/>
      <c r="AC24" s="89"/>
      <c r="AD24" s="101"/>
      <c r="AE24" s="97">
        <v>0</v>
      </c>
      <c r="AF24" s="89">
        <v>0</v>
      </c>
      <c r="AG24" s="101">
        <v>0</v>
      </c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3577.7599999999993</v>
      </c>
      <c r="BW24" s="77">
        <f t="shared" si="4"/>
        <v>13423.98</v>
      </c>
      <c r="BX24" s="79">
        <f t="shared" si="4"/>
        <v>7180.52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2021.93</v>
      </c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2021.93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2577.7599999999993</v>
      </c>
      <c r="E28" s="78">
        <f t="shared" si="5"/>
        <v>13423.98</v>
      </c>
      <c r="F28" s="79">
        <f t="shared" si="5"/>
        <v>1666.52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4514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1000</v>
      </c>
      <c r="W28" s="78">
        <f t="shared" si="5"/>
        <v>0</v>
      </c>
      <c r="X28" s="77">
        <f t="shared" si="5"/>
        <v>3021.9300000000003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3577.7599999999993</v>
      </c>
      <c r="BW28" s="77">
        <f>BW23+BW24+BW25+BW26+BW27</f>
        <v>13423.98</v>
      </c>
      <c r="BX28" s="95">
        <f>BX23+BX24+BX25+BX26+BX27</f>
        <v>9202.45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11749.21</v>
      </c>
      <c r="BM40" s="89">
        <v>0</v>
      </c>
      <c r="BN40" s="101">
        <v>11749.21</v>
      </c>
      <c r="BO40" s="97"/>
      <c r="BP40" s="89"/>
      <c r="BQ40" s="101"/>
      <c r="BR40" s="97"/>
      <c r="BS40" s="89"/>
      <c r="BT40" s="101"/>
      <c r="BU40" s="76"/>
      <c r="BV40" s="85">
        <f t="shared" si="10"/>
        <v>11749.21</v>
      </c>
      <c r="BW40" s="77">
        <f t="shared" si="10"/>
        <v>0</v>
      </c>
      <c r="BX40" s="79">
        <f t="shared" si="10"/>
        <v>11749.21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11749.21</v>
      </c>
      <c r="BM42" s="78">
        <f t="shared" si="12"/>
        <v>0</v>
      </c>
      <c r="BN42" s="77">
        <f t="shared" si="12"/>
        <v>11749.21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11749.21</v>
      </c>
      <c r="BW42" s="77">
        <f>BW38+BW39+BW40+BW41</f>
        <v>0</v>
      </c>
      <c r="BX42" s="95">
        <f>BX38+BX39+BX40+BX41</f>
        <v>11749.21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23287.28</v>
      </c>
      <c r="BS49" s="89">
        <v>0</v>
      </c>
      <c r="BT49" s="101">
        <v>23287.28</v>
      </c>
      <c r="BU49" s="76"/>
      <c r="BV49" s="85">
        <f aca="true" t="shared" si="15" ref="BV49:BX50">D49+G49+J49+M49+P49+S49+V49+Y49+AB49+AE49+AH49+AK49+AN49+AQ49+AT49+AW49+AZ49+BC49+BF49+BI49+BL49+BO49+BR49</f>
        <v>23287.28</v>
      </c>
      <c r="BW49" s="77">
        <f t="shared" si="15"/>
        <v>0</v>
      </c>
      <c r="BX49" s="79">
        <f t="shared" si="15"/>
        <v>23287.28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23287.28</v>
      </c>
      <c r="BS51" s="78">
        <f>BS49+BS50</f>
        <v>0</v>
      </c>
      <c r="BT51" s="77">
        <f>BT49+BT50</f>
        <v>23287.28</v>
      </c>
      <c r="BU51" s="85"/>
      <c r="BV51" s="85">
        <f>BV49+BV50</f>
        <v>23287.28</v>
      </c>
      <c r="BW51" s="77">
        <f>BW49+BW50</f>
        <v>0</v>
      </c>
      <c r="BX51" s="95">
        <f>BX49+BX50</f>
        <v>23287.28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116412.06999999999</v>
      </c>
      <c r="E53" s="86">
        <f t="shared" si="18"/>
        <v>13423.98</v>
      </c>
      <c r="F53" s="86">
        <f t="shared" si="18"/>
        <v>120749.97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65.88</v>
      </c>
      <c r="M53" s="86">
        <f t="shared" si="18"/>
        <v>3000</v>
      </c>
      <c r="N53" s="86">
        <f t="shared" si="18"/>
        <v>0</v>
      </c>
      <c r="O53" s="86">
        <f t="shared" si="18"/>
        <v>0</v>
      </c>
      <c r="P53" s="86">
        <f t="shared" si="18"/>
        <v>111.15</v>
      </c>
      <c r="Q53" s="86">
        <f t="shared" si="18"/>
        <v>0</v>
      </c>
      <c r="R53" s="86">
        <f t="shared" si="18"/>
        <v>4625.15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1380</v>
      </c>
      <c r="W53" s="86">
        <f t="shared" si="18"/>
        <v>0</v>
      </c>
      <c r="X53" s="86">
        <f t="shared" si="18"/>
        <v>3401.9300000000003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20819.68</v>
      </c>
      <c r="AC53" s="86">
        <f t="shared" si="18"/>
        <v>0</v>
      </c>
      <c r="AD53" s="86">
        <f t="shared" si="18"/>
        <v>19053.370000000003</v>
      </c>
      <c r="AE53" s="86">
        <f t="shared" si="18"/>
        <v>17910.16</v>
      </c>
      <c r="AF53" s="86">
        <f t="shared" si="18"/>
        <v>0</v>
      </c>
      <c r="AG53" s="86">
        <f t="shared" si="18"/>
        <v>8336.52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6306.63</v>
      </c>
      <c r="AL53" s="86">
        <f t="shared" si="19"/>
        <v>0</v>
      </c>
      <c r="AM53" s="86">
        <f t="shared" si="19"/>
        <v>8861.480000000001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275.72</v>
      </c>
      <c r="AR53" s="86">
        <f t="shared" si="19"/>
        <v>0</v>
      </c>
      <c r="AS53" s="86">
        <f t="shared" si="19"/>
        <v>551.44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17979.739999999998</v>
      </c>
      <c r="BM53" s="86">
        <f t="shared" si="19"/>
        <v>0</v>
      </c>
      <c r="BN53" s="86">
        <f t="shared" si="19"/>
        <v>17979.739999999998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23287.28</v>
      </c>
      <c r="BS53" s="86">
        <f t="shared" si="19"/>
        <v>0</v>
      </c>
      <c r="BT53" s="86">
        <f t="shared" si="19"/>
        <v>23287.28</v>
      </c>
      <c r="BU53" s="86">
        <f>BU8</f>
        <v>0</v>
      </c>
      <c r="BV53" s="102">
        <f>BV8+BV20+BV28+BV35+BV42+BV46+BV51</f>
        <v>207482.43000000002</v>
      </c>
      <c r="BW53" s="87">
        <f>BW20+BW28+BW35+BW42+BW46+BW51</f>
        <v>13423.98</v>
      </c>
      <c r="BX53" s="87">
        <f>BX20+BX28+BX35+BX42+BX46+BX51</f>
        <v>206912.76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11412.959999999974</v>
      </c>
      <c r="BW54" s="93"/>
      <c r="BX54" s="94">
        <f>IF((Spese_Rendiconto_2018!BX53-Entrate_Rendiconto_2018!E58)&lt;0,Entrate_Rendiconto_2018!E58-Spese_Rendiconto_2018!BX53,0)</f>
        <v>67265.26000000001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2019-05-29T11:28:37Z</dcterms:modified>
  <cp:category/>
  <cp:version/>
  <cp:contentType/>
  <cp:contentStatus/>
</cp:coreProperties>
</file>