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<sst xmlns="http://schemas.openxmlformats.org/spreadsheetml/2006/main" count="870" uniqueCount="151">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</sst>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41178.32</v>
      </c>
      <c r="E5" s="38"/>
    </row>
    <row r="6" spans="2:5" ht="15">
      <c r="B6" s="8"/>
      <c r="C6" s="5" t="s">
        <v>5</v>
      </c>
      <c r="D6" s="39">
        <v>132099.63</v>
      </c>
      <c r="E6" s="40"/>
    </row>
    <row r="7" spans="2:5" ht="15">
      <c r="B7" s="8"/>
      <c r="C7" s="5" t="s">
        <v>6</v>
      </c>
      <c r="D7" s="39">
        <v>686460.93</v>
      </c>
      <c r="E7" s="40"/>
    </row>
    <row r="8" spans="2:5" ht="15.75" thickBot="1">
      <c r="B8" s="9"/>
      <c r="C8" s="6" t="s">
        <v>7</v>
      </c>
      <c r="D8" s="41"/>
      <c r="E8" s="42">
        <v>2155272.01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1057853.22</v>
      </c>
      <c r="E10" s="45">
        <v>1651906.6199999999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1057853.22</v>
      </c>
      <c r="E16" s="51">
        <f>E10+E11+E12+E13+E14+E15</f>
        <v>1651906.6199999999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2815863.3799999994</v>
      </c>
      <c r="E18" s="45">
        <v>3225002.7099999995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2815863.3799999994</v>
      </c>
      <c r="E23" s="51">
        <f>E18+E19+E20+E21+E22</f>
        <v>3225002.7099999995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166195.4</v>
      </c>
      <c r="E25" s="45">
        <v>566343.0800000001</v>
      </c>
    </row>
    <row r="26" spans="2:5" ht="15">
      <c r="B26" s="13">
        <v>30200</v>
      </c>
      <c r="C26" s="54" t="s">
        <v>28</v>
      </c>
      <c r="D26" s="39">
        <v>1700</v>
      </c>
      <c r="E26" s="45">
        <v>1700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63168.89</v>
      </c>
      <c r="E29" s="50">
        <v>76512.68999999999</v>
      </c>
    </row>
    <row r="30" spans="2:5" ht="15.75" thickBot="1">
      <c r="B30" s="16">
        <v>30000</v>
      </c>
      <c r="C30" s="15" t="s">
        <v>32</v>
      </c>
      <c r="D30" s="48">
        <f>D25+D26+D27+D28+D29</f>
        <v>232064.28999999998</v>
      </c>
      <c r="E30" s="51">
        <f>E25+E26+E27+E28+E29</f>
        <v>645555.77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2044586.93</v>
      </c>
      <c r="E33" s="59">
        <v>2372281.01</v>
      </c>
    </row>
    <row r="34" spans="2:5" ht="15">
      <c r="B34" s="13">
        <v>40300</v>
      </c>
      <c r="C34" s="54" t="s">
        <v>37</v>
      </c>
      <c r="D34" s="61">
        <v>46228.61</v>
      </c>
      <c r="E34" s="45">
        <v>171541.52999999997</v>
      </c>
    </row>
    <row r="35" spans="2:5" ht="15">
      <c r="B35" s="13">
        <v>40400</v>
      </c>
      <c r="C35" s="54" t="s">
        <v>38</v>
      </c>
      <c r="D35" s="39">
        <v>20330.54</v>
      </c>
      <c r="E35" s="45">
        <v>20330.54</v>
      </c>
    </row>
    <row r="36" spans="2:5" ht="15">
      <c r="B36" s="13">
        <v>40500</v>
      </c>
      <c r="C36" s="54" t="s">
        <v>39</v>
      </c>
      <c r="D36" s="49">
        <v>59000</v>
      </c>
      <c r="E36" s="50">
        <v>64500</v>
      </c>
    </row>
    <row r="37" spans="2:5" ht="15.75" thickBot="1">
      <c r="B37" s="16">
        <v>40000</v>
      </c>
      <c r="C37" s="15" t="s">
        <v>40</v>
      </c>
      <c r="D37" s="48">
        <f>D32+D33+D34+D35+D36</f>
        <v>2170146.08</v>
      </c>
      <c r="E37" s="51">
        <f>E32+E33+E34+E35+E36</f>
        <v>2628653.0799999996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180000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180000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4288546.54</v>
      </c>
      <c r="E54" s="45">
        <v>4290100.46</v>
      </c>
    </row>
    <row r="55" spans="2:5" ht="15">
      <c r="B55" s="13">
        <v>90200</v>
      </c>
      <c r="C55" s="54" t="s">
        <v>62</v>
      </c>
      <c r="D55" s="61">
        <v>350000</v>
      </c>
      <c r="E55" s="62">
        <v>351703.82</v>
      </c>
    </row>
    <row r="56" spans="2:5" ht="15.75" thickBot="1">
      <c r="B56" s="16">
        <v>90000</v>
      </c>
      <c r="C56" s="15" t="s">
        <v>63</v>
      </c>
      <c r="D56" s="48">
        <f>D54+D55</f>
        <v>4638546.54</v>
      </c>
      <c r="E56" s="51">
        <f>E54+E55</f>
        <v>4641804.28</v>
      </c>
    </row>
    <row r="57" spans="2:5" ht="16.5" thickBot="1" thickTop="1">
      <c r="B57" s="109" t="s">
        <v>64</v>
      </c>
      <c r="C57" s="110"/>
      <c r="D57" s="52">
        <f>D16+D23+D30+D37+D43+D49+D52+D56</f>
        <v>10964473.51</v>
      </c>
      <c r="E57" s="55">
        <f>E16+E23+E30+E37+E43+E49+E52+E56</f>
        <v>13022922.46</v>
      </c>
    </row>
    <row r="58" spans="2:5" ht="16.5" thickBot="1" thickTop="1">
      <c r="B58" s="109" t="s">
        <v>65</v>
      </c>
      <c r="C58" s="110"/>
      <c r="D58" s="52">
        <f>D57+D5+D6+D7+D8</f>
        <v>11824212.39</v>
      </c>
      <c r="E58" s="55">
        <f>E57+E5+E6+E7+E8</f>
        <v>15178194.47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1057853.22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1057853.22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2434929.03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2434929.03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166195.4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63168.89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232064.28999999998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51384.5</v>
      </c>
      <c r="E33" s="59"/>
    </row>
    <row r="34" spans="2:5" ht="15">
      <c r="B34" s="13">
        <v>40300</v>
      </c>
      <c r="C34" s="54" t="s">
        <v>37</v>
      </c>
      <c r="D34" s="61">
        <v>46228.61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59000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156613.11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4288546.54</v>
      </c>
      <c r="E54" s="45"/>
    </row>
    <row r="55" spans="2:5" ht="15">
      <c r="B55" s="13">
        <v>90200</v>
      </c>
      <c r="C55" s="54" t="s">
        <v>62</v>
      </c>
      <c r="D55" s="61">
        <v>350000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4638546.54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8570006.19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8570006.19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1057853.22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1057853.22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2434929.03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2434929.03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166195.4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63168.89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232064.28999999998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46228.61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59000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105228.61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4288546.54</v>
      </c>
      <c r="E54" s="45"/>
    </row>
    <row r="55" spans="2:5" ht="15">
      <c r="B55" s="13">
        <v>90200</v>
      </c>
      <c r="C55" s="54" t="s">
        <v>62</v>
      </c>
      <c r="D55" s="61">
        <v>350000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4638546.54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8518621.69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8518621.69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596291.3300000001</v>
      </c>
      <c r="E10" s="89">
        <v>0</v>
      </c>
      <c r="F10" s="90">
        <v>596778.8300000001</v>
      </c>
      <c r="G10" s="88"/>
      <c r="H10" s="89"/>
      <c r="I10" s="90"/>
      <c r="J10" s="97">
        <v>60000</v>
      </c>
      <c r="K10" s="89">
        <v>0</v>
      </c>
      <c r="L10" s="101">
        <v>60000</v>
      </c>
      <c r="M10" s="91"/>
      <c r="N10" s="89"/>
      <c r="O10" s="90"/>
      <c r="P10" s="91">
        <v>53000</v>
      </c>
      <c r="Q10" s="89">
        <v>0</v>
      </c>
      <c r="R10" s="90">
        <v>53000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105500</v>
      </c>
      <c r="AL10" s="89">
        <v>0</v>
      </c>
      <c r="AM10" s="90">
        <v>105500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814791.3300000001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815278.8300000001</v>
      </c>
    </row>
    <row r="11" spans="2:76" ht="15">
      <c r="B11" s="13">
        <v>102</v>
      </c>
      <c r="C11" s="25" t="s">
        <v>92</v>
      </c>
      <c r="D11" s="88">
        <v>50875.07</v>
      </c>
      <c r="E11" s="89">
        <v>0</v>
      </c>
      <c r="F11" s="90">
        <v>51836.59</v>
      </c>
      <c r="G11" s="88"/>
      <c r="H11" s="89"/>
      <c r="I11" s="90"/>
      <c r="J11" s="97">
        <v>4150</v>
      </c>
      <c r="K11" s="89">
        <v>0</v>
      </c>
      <c r="L11" s="101">
        <v>4500</v>
      </c>
      <c r="M11" s="91">
        <v>270</v>
      </c>
      <c r="N11" s="89">
        <v>0</v>
      </c>
      <c r="O11" s="90">
        <v>270</v>
      </c>
      <c r="P11" s="91">
        <v>4500</v>
      </c>
      <c r="Q11" s="89">
        <v>0</v>
      </c>
      <c r="R11" s="90">
        <v>4500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8420</v>
      </c>
      <c r="AL11" s="89">
        <v>0</v>
      </c>
      <c r="AM11" s="90">
        <v>8420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>
        <v>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68215.07</v>
      </c>
      <c r="BW11" s="77">
        <f t="shared" si="1"/>
        <v>0</v>
      </c>
      <c r="BX11" s="79">
        <f t="shared" si="2"/>
        <v>69526.59</v>
      </c>
    </row>
    <row r="12" spans="2:76" ht="15">
      <c r="B12" s="13">
        <v>103</v>
      </c>
      <c r="C12" s="25" t="s">
        <v>93</v>
      </c>
      <c r="D12" s="88">
        <v>796263.44</v>
      </c>
      <c r="E12" s="89">
        <v>0</v>
      </c>
      <c r="F12" s="90">
        <v>893715.7099999997</v>
      </c>
      <c r="G12" s="88"/>
      <c r="H12" s="89"/>
      <c r="I12" s="90"/>
      <c r="J12" s="97">
        <v>7100</v>
      </c>
      <c r="K12" s="89">
        <v>0</v>
      </c>
      <c r="L12" s="101">
        <v>15703.619999999999</v>
      </c>
      <c r="M12" s="91">
        <v>233679.55000000002</v>
      </c>
      <c r="N12" s="89">
        <v>0</v>
      </c>
      <c r="O12" s="90">
        <v>326996.37999999995</v>
      </c>
      <c r="P12" s="91">
        <v>17200</v>
      </c>
      <c r="Q12" s="89">
        <v>0</v>
      </c>
      <c r="R12" s="90">
        <v>27407.68</v>
      </c>
      <c r="S12" s="91">
        <v>33726.4</v>
      </c>
      <c r="T12" s="89">
        <v>0</v>
      </c>
      <c r="U12" s="90">
        <v>66401.1</v>
      </c>
      <c r="V12" s="91">
        <v>0</v>
      </c>
      <c r="W12" s="89">
        <v>0</v>
      </c>
      <c r="X12" s="90">
        <v>10996</v>
      </c>
      <c r="Y12" s="91"/>
      <c r="Z12" s="89"/>
      <c r="AA12" s="90"/>
      <c r="AB12" s="91">
        <v>656543.54</v>
      </c>
      <c r="AC12" s="89">
        <v>0</v>
      </c>
      <c r="AD12" s="90">
        <v>776946.0100000001</v>
      </c>
      <c r="AE12" s="91">
        <v>221510.78</v>
      </c>
      <c r="AF12" s="89">
        <v>0</v>
      </c>
      <c r="AG12" s="90">
        <v>311676.97</v>
      </c>
      <c r="AH12" s="91">
        <v>0</v>
      </c>
      <c r="AI12" s="89">
        <v>0</v>
      </c>
      <c r="AJ12" s="90">
        <v>0</v>
      </c>
      <c r="AK12" s="91">
        <v>332215.8</v>
      </c>
      <c r="AL12" s="89">
        <v>0</v>
      </c>
      <c r="AM12" s="90">
        <v>377638.14999999997</v>
      </c>
      <c r="AN12" s="91"/>
      <c r="AO12" s="89"/>
      <c r="AP12" s="90"/>
      <c r="AQ12" s="91"/>
      <c r="AR12" s="89"/>
      <c r="AS12" s="90"/>
      <c r="AT12" s="91">
        <v>151913.75</v>
      </c>
      <c r="AU12" s="89">
        <v>0</v>
      </c>
      <c r="AV12" s="90">
        <v>175551.54</v>
      </c>
      <c r="AW12" s="91"/>
      <c r="AX12" s="89"/>
      <c r="AY12" s="90"/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2450153.26</v>
      </c>
      <c r="BW12" s="77">
        <f t="shared" si="1"/>
        <v>0</v>
      </c>
      <c r="BX12" s="79">
        <f t="shared" si="2"/>
        <v>2983033.1599999997</v>
      </c>
    </row>
    <row r="13" spans="2:76" ht="15">
      <c r="B13" s="13">
        <v>104</v>
      </c>
      <c r="C13" s="25" t="s">
        <v>19</v>
      </c>
      <c r="D13" s="88">
        <v>23652.91</v>
      </c>
      <c r="E13" s="89">
        <v>0</v>
      </c>
      <c r="F13" s="90">
        <v>30473.7</v>
      </c>
      <c r="G13" s="88"/>
      <c r="H13" s="89"/>
      <c r="I13" s="90"/>
      <c r="J13" s="97">
        <v>5000</v>
      </c>
      <c r="K13" s="89">
        <v>0</v>
      </c>
      <c r="L13" s="101">
        <v>8424</v>
      </c>
      <c r="M13" s="91">
        <v>54648.32</v>
      </c>
      <c r="N13" s="89">
        <v>0</v>
      </c>
      <c r="O13" s="90">
        <v>74802.3</v>
      </c>
      <c r="P13" s="91">
        <v>15040</v>
      </c>
      <c r="Q13" s="89">
        <v>0</v>
      </c>
      <c r="R13" s="90">
        <v>22270</v>
      </c>
      <c r="S13" s="91">
        <v>15407.01</v>
      </c>
      <c r="T13" s="89">
        <v>0</v>
      </c>
      <c r="U13" s="90">
        <v>15407.01</v>
      </c>
      <c r="V13" s="91">
        <v>23511.48</v>
      </c>
      <c r="W13" s="89">
        <v>0</v>
      </c>
      <c r="X13" s="90">
        <v>29561.48</v>
      </c>
      <c r="Y13" s="91"/>
      <c r="Z13" s="89"/>
      <c r="AA13" s="90"/>
      <c r="AB13" s="91">
        <v>4200</v>
      </c>
      <c r="AC13" s="89">
        <v>0</v>
      </c>
      <c r="AD13" s="90">
        <v>4200</v>
      </c>
      <c r="AE13" s="91">
        <v>2000</v>
      </c>
      <c r="AF13" s="89">
        <v>0</v>
      </c>
      <c r="AG13" s="90">
        <v>2000</v>
      </c>
      <c r="AH13" s="91">
        <v>25000</v>
      </c>
      <c r="AI13" s="89">
        <v>0</v>
      </c>
      <c r="AJ13" s="90">
        <v>36500</v>
      </c>
      <c r="AK13" s="91">
        <v>667757.13</v>
      </c>
      <c r="AL13" s="89">
        <v>0</v>
      </c>
      <c r="AM13" s="90">
        <v>767713.6700000002</v>
      </c>
      <c r="AN13" s="91"/>
      <c r="AO13" s="89"/>
      <c r="AP13" s="90"/>
      <c r="AQ13" s="91">
        <v>34960</v>
      </c>
      <c r="AR13" s="89">
        <v>0</v>
      </c>
      <c r="AS13" s="90">
        <v>57090.71000000001</v>
      </c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871176.85</v>
      </c>
      <c r="BW13" s="77">
        <f t="shared" si="1"/>
        <v>0</v>
      </c>
      <c r="BX13" s="79">
        <f t="shared" si="2"/>
        <v>1048442.8700000001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8339.079999999998</v>
      </c>
      <c r="BM16" s="89">
        <v>0</v>
      </c>
      <c r="BN16" s="90">
        <v>8339.079999999998</v>
      </c>
      <c r="BO16" s="91"/>
      <c r="BP16" s="89"/>
      <c r="BQ16" s="90"/>
      <c r="BR16" s="97"/>
      <c r="BS16" s="89"/>
      <c r="BT16" s="101"/>
      <c r="BU16" s="76"/>
      <c r="BV16" s="85">
        <f t="shared" si="0"/>
        <v>8339.079999999998</v>
      </c>
      <c r="BW16" s="77">
        <f t="shared" si="1"/>
        <v>0</v>
      </c>
      <c r="BX16" s="79">
        <f t="shared" si="2"/>
        <v>8339.079999999998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36323.48</v>
      </c>
      <c r="E18" s="89">
        <v>0</v>
      </c>
      <c r="F18" s="90">
        <v>72646.96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148799.2</v>
      </c>
      <c r="AL18" s="89">
        <v>0</v>
      </c>
      <c r="AM18" s="101">
        <v>148799.2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>
        <v>0</v>
      </c>
      <c r="BA18" s="89">
        <v>0</v>
      </c>
      <c r="BB18" s="101">
        <v>0</v>
      </c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185122.68000000002</v>
      </c>
      <c r="BW18" s="77">
        <f t="shared" si="1"/>
        <v>0</v>
      </c>
      <c r="BX18" s="79">
        <f t="shared" si="2"/>
        <v>221446.16000000003</v>
      </c>
    </row>
    <row r="19" spans="2:76" ht="15">
      <c r="B19" s="13">
        <v>110</v>
      </c>
      <c r="C19" s="25" t="s">
        <v>98</v>
      </c>
      <c r="D19" s="88">
        <v>30858.56</v>
      </c>
      <c r="E19" s="89">
        <v>0</v>
      </c>
      <c r="F19" s="90">
        <v>34474.62</v>
      </c>
      <c r="G19" s="88"/>
      <c r="H19" s="89"/>
      <c r="I19" s="90"/>
      <c r="J19" s="97">
        <v>295.87</v>
      </c>
      <c r="K19" s="89">
        <v>0</v>
      </c>
      <c r="L19" s="101">
        <v>295.87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804.71</v>
      </c>
      <c r="AF19" s="89">
        <v>0</v>
      </c>
      <c r="AG19" s="101">
        <v>804.71</v>
      </c>
      <c r="AH19" s="97">
        <v>1604.53</v>
      </c>
      <c r="AI19" s="89">
        <v>0</v>
      </c>
      <c r="AJ19" s="101">
        <v>1604.53</v>
      </c>
      <c r="AK19" s="97">
        <v>1200</v>
      </c>
      <c r="AL19" s="89">
        <v>0</v>
      </c>
      <c r="AM19" s="101">
        <v>1530.35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270253.5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305017.17</v>
      </c>
      <c r="BW19" s="77">
        <f t="shared" si="1"/>
        <v>0</v>
      </c>
      <c r="BX19" s="79">
        <f t="shared" si="2"/>
        <v>58710.08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1534264.7899999998</v>
      </c>
      <c r="E20" s="78">
        <f t="shared" si="3"/>
        <v>0</v>
      </c>
      <c r="F20" s="79">
        <f t="shared" si="3"/>
        <v>1679926.41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76545.87</v>
      </c>
      <c r="K20" s="78">
        <f t="shared" si="3"/>
        <v>0</v>
      </c>
      <c r="L20" s="77">
        <f t="shared" si="3"/>
        <v>88923.48999999999</v>
      </c>
      <c r="M20" s="98">
        <f t="shared" si="3"/>
        <v>288597.87</v>
      </c>
      <c r="N20" s="78">
        <f t="shared" si="3"/>
        <v>0</v>
      </c>
      <c r="O20" s="77">
        <f t="shared" si="3"/>
        <v>402068.67999999993</v>
      </c>
      <c r="P20" s="98">
        <f t="shared" si="3"/>
        <v>89740</v>
      </c>
      <c r="Q20" s="78">
        <f t="shared" si="3"/>
        <v>0</v>
      </c>
      <c r="R20" s="77">
        <f t="shared" si="3"/>
        <v>107177.68</v>
      </c>
      <c r="S20" s="98">
        <f t="shared" si="3"/>
        <v>49133.41</v>
      </c>
      <c r="T20" s="78">
        <f t="shared" si="3"/>
        <v>0</v>
      </c>
      <c r="U20" s="77">
        <f t="shared" si="3"/>
        <v>81808.11</v>
      </c>
      <c r="V20" s="98">
        <f t="shared" si="3"/>
        <v>23511.48</v>
      </c>
      <c r="W20" s="78">
        <f t="shared" si="3"/>
        <v>0</v>
      </c>
      <c r="X20" s="77">
        <f t="shared" si="3"/>
        <v>40557.479999999996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660743.54</v>
      </c>
      <c r="AC20" s="78">
        <f t="shared" si="3"/>
        <v>0</v>
      </c>
      <c r="AD20" s="77">
        <f t="shared" si="3"/>
        <v>781146.0100000001</v>
      </c>
      <c r="AE20" s="98">
        <f t="shared" si="3"/>
        <v>224315.49</v>
      </c>
      <c r="AF20" s="78">
        <f t="shared" si="3"/>
        <v>0</v>
      </c>
      <c r="AG20" s="77">
        <f t="shared" si="3"/>
        <v>314481.68</v>
      </c>
      <c r="AH20" s="98">
        <f t="shared" si="3"/>
        <v>26604.53</v>
      </c>
      <c r="AI20" s="78">
        <f t="shared" si="3"/>
        <v>0</v>
      </c>
      <c r="AJ20" s="77">
        <f t="shared" si="3"/>
        <v>38104.53</v>
      </c>
      <c r="AK20" s="98">
        <f t="shared" si="3"/>
        <v>1263892.13</v>
      </c>
      <c r="AL20" s="78">
        <f t="shared" si="3"/>
        <v>0</v>
      </c>
      <c r="AM20" s="77">
        <f t="shared" si="3"/>
        <v>1409601.37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34960</v>
      </c>
      <c r="AR20" s="78">
        <f t="shared" si="3"/>
        <v>0</v>
      </c>
      <c r="AS20" s="77">
        <f t="shared" si="3"/>
        <v>57090.71000000001</v>
      </c>
      <c r="AT20" s="98">
        <f t="shared" si="3"/>
        <v>151913.75</v>
      </c>
      <c r="AU20" s="78">
        <f t="shared" si="3"/>
        <v>0</v>
      </c>
      <c r="AV20" s="77">
        <f t="shared" si="3"/>
        <v>175551.54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270253.5</v>
      </c>
      <c r="BJ20" s="78">
        <f t="shared" si="3"/>
        <v>0</v>
      </c>
      <c r="BK20" s="77">
        <f t="shared" si="3"/>
        <v>20000</v>
      </c>
      <c r="BL20" s="98">
        <f t="shared" si="3"/>
        <v>8339.079999999998</v>
      </c>
      <c r="BM20" s="78">
        <f t="shared" si="3"/>
        <v>0</v>
      </c>
      <c r="BN20" s="77">
        <f t="shared" si="3"/>
        <v>8339.079999999998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4702815.4399999995</v>
      </c>
      <c r="BW20" s="77">
        <f>BW10+BW11+BW12+BW13+BW14+BW15+BW16+BW17+BW18+BW19</f>
        <v>0</v>
      </c>
      <c r="BX20" s="95">
        <f>BX10+BX11+BX12+BX13+BX14+BX15+BX16+BX17+BX18+BX19</f>
        <v>5204776.77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119754.54000000001</v>
      </c>
      <c r="E24" s="89">
        <v>0</v>
      </c>
      <c r="F24" s="90">
        <v>227501.33</v>
      </c>
      <c r="G24" s="88"/>
      <c r="H24" s="89"/>
      <c r="I24" s="90"/>
      <c r="J24" s="97">
        <v>375</v>
      </c>
      <c r="K24" s="89">
        <v>0</v>
      </c>
      <c r="L24" s="101">
        <v>2875</v>
      </c>
      <c r="M24" s="97">
        <v>306000</v>
      </c>
      <c r="N24" s="89">
        <v>0</v>
      </c>
      <c r="O24" s="101">
        <v>331887.72</v>
      </c>
      <c r="P24" s="97">
        <v>16832.17</v>
      </c>
      <c r="Q24" s="89">
        <v>0</v>
      </c>
      <c r="R24" s="101">
        <v>26037.87</v>
      </c>
      <c r="S24" s="97">
        <v>294869.88</v>
      </c>
      <c r="T24" s="89">
        <v>0</v>
      </c>
      <c r="U24" s="101">
        <v>296276.33</v>
      </c>
      <c r="V24" s="97">
        <v>0</v>
      </c>
      <c r="W24" s="89">
        <v>0</v>
      </c>
      <c r="X24" s="101">
        <v>0</v>
      </c>
      <c r="Y24" s="97">
        <v>476036.02999999997</v>
      </c>
      <c r="Z24" s="89">
        <v>0</v>
      </c>
      <c r="AA24" s="101">
        <v>489005.01999999996</v>
      </c>
      <c r="AB24" s="97">
        <v>19545.45</v>
      </c>
      <c r="AC24" s="89">
        <v>0</v>
      </c>
      <c r="AD24" s="101">
        <v>25775.09</v>
      </c>
      <c r="AE24" s="97">
        <v>912214.27</v>
      </c>
      <c r="AF24" s="89">
        <v>0</v>
      </c>
      <c r="AG24" s="101">
        <v>958294.8300000001</v>
      </c>
      <c r="AH24" s="97"/>
      <c r="AI24" s="89"/>
      <c r="AJ24" s="101"/>
      <c r="AK24" s="97">
        <v>226000</v>
      </c>
      <c r="AL24" s="89">
        <v>0</v>
      </c>
      <c r="AM24" s="101">
        <v>233188.24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2371627.34</v>
      </c>
      <c r="BW24" s="77">
        <f t="shared" si="4"/>
        <v>0</v>
      </c>
      <c r="BX24" s="79">
        <f t="shared" si="4"/>
        <v>2590841.4300000006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5850</v>
      </c>
      <c r="Z25" s="89">
        <v>0</v>
      </c>
      <c r="AA25" s="101">
        <v>5850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5850</v>
      </c>
      <c r="BW25" s="77">
        <f t="shared" si="4"/>
        <v>0</v>
      </c>
      <c r="BX25" s="79">
        <f t="shared" si="4"/>
        <v>5850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30628.61</v>
      </c>
      <c r="AL26" s="89">
        <v>0</v>
      </c>
      <c r="AM26" s="101">
        <v>53388.8</v>
      </c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30628.61</v>
      </c>
      <c r="BW26" s="77">
        <f t="shared" si="4"/>
        <v>0</v>
      </c>
      <c r="BX26" s="79">
        <f t="shared" si="4"/>
        <v>53388.8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18511.73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18511.73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119754.54000000001</v>
      </c>
      <c r="E28" s="78">
        <f t="shared" si="5"/>
        <v>0</v>
      </c>
      <c r="F28" s="79">
        <f t="shared" si="5"/>
        <v>227501.33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375</v>
      </c>
      <c r="K28" s="78">
        <f t="shared" si="5"/>
        <v>0</v>
      </c>
      <c r="L28" s="77">
        <f t="shared" si="5"/>
        <v>2875</v>
      </c>
      <c r="M28" s="98">
        <f t="shared" si="5"/>
        <v>306000</v>
      </c>
      <c r="N28" s="78">
        <f t="shared" si="5"/>
        <v>0</v>
      </c>
      <c r="O28" s="77">
        <f t="shared" si="5"/>
        <v>350399.44999999995</v>
      </c>
      <c r="P28" s="98">
        <f t="shared" si="5"/>
        <v>16832.17</v>
      </c>
      <c r="Q28" s="78">
        <f t="shared" si="5"/>
        <v>0</v>
      </c>
      <c r="R28" s="77">
        <f t="shared" si="5"/>
        <v>26037.87</v>
      </c>
      <c r="S28" s="98">
        <f t="shared" si="5"/>
        <v>294869.88</v>
      </c>
      <c r="T28" s="78">
        <f t="shared" si="5"/>
        <v>0</v>
      </c>
      <c r="U28" s="77">
        <f t="shared" si="5"/>
        <v>296276.33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481886.02999999997</v>
      </c>
      <c r="Z28" s="78">
        <f t="shared" si="5"/>
        <v>0</v>
      </c>
      <c r="AA28" s="77">
        <f t="shared" si="5"/>
        <v>494855.01999999996</v>
      </c>
      <c r="AB28" s="98">
        <f t="shared" si="5"/>
        <v>19545.45</v>
      </c>
      <c r="AC28" s="78">
        <f t="shared" si="5"/>
        <v>0</v>
      </c>
      <c r="AD28" s="77">
        <f t="shared" si="5"/>
        <v>25775.09</v>
      </c>
      <c r="AE28" s="98">
        <f t="shared" si="5"/>
        <v>912214.27</v>
      </c>
      <c r="AF28" s="78">
        <f t="shared" si="5"/>
        <v>0</v>
      </c>
      <c r="AG28" s="77">
        <f t="shared" si="5"/>
        <v>958294.8300000001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256628.61</v>
      </c>
      <c r="AL28" s="78">
        <f t="shared" si="6"/>
        <v>0</v>
      </c>
      <c r="AM28" s="77">
        <f t="shared" si="6"/>
        <v>286577.04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2408105.9499999997</v>
      </c>
      <c r="BW28" s="77">
        <f>BW23+BW24+BW25+BW26+BW27</f>
        <v>0</v>
      </c>
      <c r="BX28" s="95">
        <f>BX23+BX24+BX25+BX26+BX27</f>
        <v>2668591.9600000004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24744.46</v>
      </c>
      <c r="BM40" s="89">
        <v>0</v>
      </c>
      <c r="BN40" s="101">
        <v>24744.46</v>
      </c>
      <c r="BO40" s="97"/>
      <c r="BP40" s="89"/>
      <c r="BQ40" s="101"/>
      <c r="BR40" s="97"/>
      <c r="BS40" s="89"/>
      <c r="BT40" s="101"/>
      <c r="BU40" s="76"/>
      <c r="BV40" s="85">
        <f t="shared" si="10"/>
        <v>24744.46</v>
      </c>
      <c r="BW40" s="77">
        <f t="shared" si="10"/>
        <v>0</v>
      </c>
      <c r="BX40" s="79">
        <f t="shared" si="10"/>
        <v>24744.46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24744.46</v>
      </c>
      <c r="BM42" s="78">
        <f t="shared" si="12"/>
        <v>0</v>
      </c>
      <c r="BN42" s="77">
        <f t="shared" si="12"/>
        <v>24744.46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24744.46</v>
      </c>
      <c r="BW42" s="77">
        <f>BW38+BW39+BW40+BW41</f>
        <v>0</v>
      </c>
      <c r="BX42" s="95">
        <f>BX38+BX39+BX40+BX41</f>
        <v>24744.46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4288546.54</v>
      </c>
      <c r="BS49" s="89">
        <v>0</v>
      </c>
      <c r="BT49" s="101">
        <v>4321542.73</v>
      </c>
      <c r="BU49" s="76"/>
      <c r="BV49" s="85">
        <f aca="true" t="shared" si="15" ref="BV49:BX50">D49+G49+J49+M49+P49+S49+V49+Y49+AB49+AE49+AH49+AK49+AN49+AQ49+AT49+AW49+AZ49+BC49+BF49+BI49+BL49+BO49+BR49</f>
        <v>4288546.54</v>
      </c>
      <c r="BW49" s="77">
        <f t="shared" si="15"/>
        <v>0</v>
      </c>
      <c r="BX49" s="79">
        <f t="shared" si="15"/>
        <v>4321542.73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350000</v>
      </c>
      <c r="BS50" s="89">
        <v>0</v>
      </c>
      <c r="BT50" s="101">
        <v>351321.01</v>
      </c>
      <c r="BU50" s="76"/>
      <c r="BV50" s="85">
        <f t="shared" si="15"/>
        <v>350000</v>
      </c>
      <c r="BW50" s="77">
        <f t="shared" si="15"/>
        <v>0</v>
      </c>
      <c r="BX50" s="79">
        <f t="shared" si="15"/>
        <v>351321.01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4638546.54</v>
      </c>
      <c r="BS51" s="78">
        <f>BS49+BS50</f>
        <v>0</v>
      </c>
      <c r="BT51" s="77">
        <f>BT49+BT50</f>
        <v>4672863.74</v>
      </c>
      <c r="BU51" s="85"/>
      <c r="BV51" s="85">
        <f>BV49+BV50</f>
        <v>4638546.54</v>
      </c>
      <c r="BW51" s="77">
        <f>BW49+BW50</f>
        <v>0</v>
      </c>
      <c r="BX51" s="95">
        <f>BX49+BX50</f>
        <v>4672863.74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1654019.3299999998</v>
      </c>
      <c r="E53" s="86">
        <f t="shared" si="18"/>
        <v>0</v>
      </c>
      <c r="F53" s="86">
        <f t="shared" si="18"/>
        <v>1907427.74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76920.87</v>
      </c>
      <c r="K53" s="86">
        <f t="shared" si="18"/>
        <v>0</v>
      </c>
      <c r="L53" s="86">
        <f t="shared" si="18"/>
        <v>91798.48999999999</v>
      </c>
      <c r="M53" s="86">
        <f t="shared" si="18"/>
        <v>594597.87</v>
      </c>
      <c r="N53" s="86">
        <f t="shared" si="18"/>
        <v>0</v>
      </c>
      <c r="O53" s="86">
        <f t="shared" si="18"/>
        <v>752468.1299999999</v>
      </c>
      <c r="P53" s="86">
        <f t="shared" si="18"/>
        <v>106572.17</v>
      </c>
      <c r="Q53" s="86">
        <f t="shared" si="18"/>
        <v>0</v>
      </c>
      <c r="R53" s="86">
        <f t="shared" si="18"/>
        <v>133215.55</v>
      </c>
      <c r="S53" s="86">
        <f t="shared" si="18"/>
        <v>344003.29000000004</v>
      </c>
      <c r="T53" s="86">
        <f t="shared" si="18"/>
        <v>0</v>
      </c>
      <c r="U53" s="86">
        <f t="shared" si="18"/>
        <v>378084.44</v>
      </c>
      <c r="V53" s="86">
        <f t="shared" si="18"/>
        <v>23511.48</v>
      </c>
      <c r="W53" s="86">
        <f t="shared" si="18"/>
        <v>0</v>
      </c>
      <c r="X53" s="86">
        <f t="shared" si="18"/>
        <v>40557.479999999996</v>
      </c>
      <c r="Y53" s="86">
        <f t="shared" si="18"/>
        <v>481886.02999999997</v>
      </c>
      <c r="Z53" s="86">
        <f t="shared" si="18"/>
        <v>0</v>
      </c>
      <c r="AA53" s="86">
        <f t="shared" si="18"/>
        <v>494855.01999999996</v>
      </c>
      <c r="AB53" s="86">
        <f t="shared" si="18"/>
        <v>680288.99</v>
      </c>
      <c r="AC53" s="86">
        <f t="shared" si="18"/>
        <v>0</v>
      </c>
      <c r="AD53" s="86">
        <f t="shared" si="18"/>
        <v>806921.1000000001</v>
      </c>
      <c r="AE53" s="86">
        <f t="shared" si="18"/>
        <v>1136529.76</v>
      </c>
      <c r="AF53" s="86">
        <f t="shared" si="18"/>
        <v>0</v>
      </c>
      <c r="AG53" s="86">
        <f t="shared" si="18"/>
        <v>1272776.51</v>
      </c>
      <c r="AH53" s="86">
        <f t="shared" si="18"/>
        <v>26604.53</v>
      </c>
      <c r="AI53" s="86">
        <f t="shared" si="18"/>
        <v>0</v>
      </c>
      <c r="AJ53" s="86">
        <f aca="true" t="shared" si="19" ref="AJ53:BT53">AJ20+AJ28+AJ35+AJ42+AJ46+AJ51</f>
        <v>38104.53</v>
      </c>
      <c r="AK53" s="86">
        <f t="shared" si="19"/>
        <v>1520520.7399999998</v>
      </c>
      <c r="AL53" s="86">
        <f t="shared" si="19"/>
        <v>0</v>
      </c>
      <c r="AM53" s="86">
        <f t="shared" si="19"/>
        <v>1696178.4100000001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34960</v>
      </c>
      <c r="AR53" s="86">
        <f t="shared" si="19"/>
        <v>0</v>
      </c>
      <c r="AS53" s="86">
        <f t="shared" si="19"/>
        <v>57090.71000000001</v>
      </c>
      <c r="AT53" s="86">
        <f t="shared" si="19"/>
        <v>151913.75</v>
      </c>
      <c r="AU53" s="86">
        <f t="shared" si="19"/>
        <v>0</v>
      </c>
      <c r="AV53" s="86">
        <f t="shared" si="19"/>
        <v>175551.54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270253.5</v>
      </c>
      <c r="BJ53" s="86">
        <f t="shared" si="19"/>
        <v>0</v>
      </c>
      <c r="BK53" s="86">
        <f t="shared" si="19"/>
        <v>20000</v>
      </c>
      <c r="BL53" s="86">
        <f t="shared" si="19"/>
        <v>33083.53999999999</v>
      </c>
      <c r="BM53" s="86">
        <f t="shared" si="19"/>
        <v>0</v>
      </c>
      <c r="BN53" s="86">
        <f t="shared" si="19"/>
        <v>33083.53999999999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4638546.54</v>
      </c>
      <c r="BS53" s="86">
        <f t="shared" si="19"/>
        <v>0</v>
      </c>
      <c r="BT53" s="86">
        <f t="shared" si="19"/>
        <v>4672863.74</v>
      </c>
      <c r="BU53" s="86">
        <f>BU8</f>
        <v>0</v>
      </c>
      <c r="BV53" s="102">
        <f>BV8+BV20+BV28+BV35+BV42+BV46+BV51</f>
        <v>11824212.389999999</v>
      </c>
      <c r="BW53" s="87">
        <f>BW20+BW28+BW35+BW42+BW46+BW51</f>
        <v>0</v>
      </c>
      <c r="BX53" s="87">
        <f>BX20+BX28+BX35+BX42+BX46+BX51</f>
        <v>12620976.93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555113.01</v>
      </c>
      <c r="E10" s="89">
        <v>0</v>
      </c>
      <c r="F10" s="90"/>
      <c r="G10" s="88"/>
      <c r="H10" s="89"/>
      <c r="I10" s="90"/>
      <c r="J10" s="97">
        <v>60000</v>
      </c>
      <c r="K10" s="89">
        <v>0</v>
      </c>
      <c r="L10" s="101"/>
      <c r="M10" s="91"/>
      <c r="N10" s="89"/>
      <c r="O10" s="90"/>
      <c r="P10" s="91">
        <v>53000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105500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773613.01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50875.07</v>
      </c>
      <c r="E11" s="89">
        <v>0</v>
      </c>
      <c r="F11" s="90"/>
      <c r="G11" s="88"/>
      <c r="H11" s="89"/>
      <c r="I11" s="90"/>
      <c r="J11" s="97">
        <v>4150</v>
      </c>
      <c r="K11" s="89">
        <v>0</v>
      </c>
      <c r="L11" s="101"/>
      <c r="M11" s="91">
        <v>270</v>
      </c>
      <c r="N11" s="89">
        <v>0</v>
      </c>
      <c r="O11" s="90"/>
      <c r="P11" s="91">
        <v>4500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8420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68215.07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499701.4899999999</v>
      </c>
      <c r="E12" s="89">
        <v>0</v>
      </c>
      <c r="F12" s="90"/>
      <c r="G12" s="88"/>
      <c r="H12" s="89"/>
      <c r="I12" s="90"/>
      <c r="J12" s="97">
        <v>7100</v>
      </c>
      <c r="K12" s="89">
        <v>0</v>
      </c>
      <c r="L12" s="101"/>
      <c r="M12" s="91">
        <v>220417.04</v>
      </c>
      <c r="N12" s="89">
        <v>0</v>
      </c>
      <c r="O12" s="90"/>
      <c r="P12" s="91">
        <v>17200</v>
      </c>
      <c r="Q12" s="89">
        <v>0</v>
      </c>
      <c r="R12" s="90"/>
      <c r="S12" s="91">
        <v>33726.4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546663.24</v>
      </c>
      <c r="AC12" s="89">
        <v>0</v>
      </c>
      <c r="AD12" s="90"/>
      <c r="AE12" s="91">
        <v>167079.82</v>
      </c>
      <c r="AF12" s="89">
        <v>0</v>
      </c>
      <c r="AG12" s="90"/>
      <c r="AH12" s="91">
        <v>0</v>
      </c>
      <c r="AI12" s="89">
        <v>0</v>
      </c>
      <c r="AJ12" s="90"/>
      <c r="AK12" s="91">
        <v>315023.23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1806911.22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23652.91</v>
      </c>
      <c r="E13" s="89">
        <v>0</v>
      </c>
      <c r="F13" s="90"/>
      <c r="G13" s="88"/>
      <c r="H13" s="89"/>
      <c r="I13" s="90"/>
      <c r="J13" s="97">
        <v>5000</v>
      </c>
      <c r="K13" s="89">
        <v>0</v>
      </c>
      <c r="L13" s="101"/>
      <c r="M13" s="91">
        <v>47074.61</v>
      </c>
      <c r="N13" s="89">
        <v>0</v>
      </c>
      <c r="O13" s="90"/>
      <c r="P13" s="91">
        <v>15040</v>
      </c>
      <c r="Q13" s="89">
        <v>0</v>
      </c>
      <c r="R13" s="90"/>
      <c r="S13" s="91">
        <v>15407.01</v>
      </c>
      <c r="T13" s="89">
        <v>0</v>
      </c>
      <c r="U13" s="90"/>
      <c r="V13" s="91">
        <v>6508.36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2000</v>
      </c>
      <c r="AF13" s="89">
        <v>0</v>
      </c>
      <c r="AG13" s="90"/>
      <c r="AH13" s="91">
        <v>25000</v>
      </c>
      <c r="AI13" s="89">
        <v>0</v>
      </c>
      <c r="AJ13" s="90"/>
      <c r="AK13" s="91">
        <v>631976.18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771659.0700000001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7507.7300000000005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7507.7300000000005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36323.48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>
        <v>0</v>
      </c>
      <c r="BA18" s="89">
        <v>0</v>
      </c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36323.48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30858.56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1200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219029.42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253793.09000000003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1196524.5199999998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76545.87</v>
      </c>
      <c r="K20" s="78">
        <f t="shared" si="1"/>
        <v>0</v>
      </c>
      <c r="L20" s="77">
        <f t="shared" si="1"/>
        <v>0</v>
      </c>
      <c r="M20" s="98">
        <f t="shared" si="1"/>
        <v>267761.65</v>
      </c>
      <c r="N20" s="78">
        <f t="shared" si="1"/>
        <v>0</v>
      </c>
      <c r="O20" s="77">
        <f t="shared" si="1"/>
        <v>0</v>
      </c>
      <c r="P20" s="98">
        <f t="shared" si="1"/>
        <v>89740</v>
      </c>
      <c r="Q20" s="78">
        <f t="shared" si="1"/>
        <v>0</v>
      </c>
      <c r="R20" s="77">
        <f t="shared" si="1"/>
        <v>0</v>
      </c>
      <c r="S20" s="98">
        <f t="shared" si="1"/>
        <v>49133.41</v>
      </c>
      <c r="T20" s="78">
        <f t="shared" si="1"/>
        <v>0</v>
      </c>
      <c r="U20" s="77">
        <f t="shared" si="1"/>
        <v>0</v>
      </c>
      <c r="V20" s="98">
        <f t="shared" si="1"/>
        <v>6508.36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546663.24</v>
      </c>
      <c r="AC20" s="78">
        <f t="shared" si="1"/>
        <v>0</v>
      </c>
      <c r="AD20" s="77">
        <f t="shared" si="1"/>
        <v>0</v>
      </c>
      <c r="AE20" s="98">
        <f t="shared" si="1"/>
        <v>169884.53</v>
      </c>
      <c r="AF20" s="78">
        <f t="shared" si="1"/>
        <v>0</v>
      </c>
      <c r="AG20" s="77">
        <f t="shared" si="1"/>
        <v>0</v>
      </c>
      <c r="AH20" s="98">
        <f t="shared" si="1"/>
        <v>26604.53</v>
      </c>
      <c r="AI20" s="78">
        <f t="shared" si="1"/>
        <v>0</v>
      </c>
      <c r="AJ20" s="77">
        <f t="shared" si="1"/>
        <v>0</v>
      </c>
      <c r="AK20" s="98">
        <f t="shared" si="1"/>
        <v>1062119.4100000001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219029.42</v>
      </c>
      <c r="BJ20" s="78">
        <f t="shared" si="1"/>
        <v>0</v>
      </c>
      <c r="BK20" s="77">
        <f t="shared" si="1"/>
        <v>0</v>
      </c>
      <c r="BL20" s="98">
        <f t="shared" si="1"/>
        <v>7507.7300000000005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3718022.67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7500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5000</v>
      </c>
      <c r="N24" s="89">
        <v>0</v>
      </c>
      <c r="O24" s="101"/>
      <c r="P24" s="97">
        <v>8100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51384.5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28000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110359.5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30628.61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30628.61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8100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51384.5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58628.61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140988.11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22448.87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22448.87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22448.87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22448.87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4288546.54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4288546.54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350000</v>
      </c>
      <c r="BS50" s="89">
        <v>0</v>
      </c>
      <c r="BT50" s="101"/>
      <c r="BU50" s="76"/>
      <c r="BV50" s="85">
        <f t="shared" si="9"/>
        <v>350000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4638546.54</v>
      </c>
      <c r="BS51" s="78">
        <f>BS49+BS50</f>
        <v>0</v>
      </c>
      <c r="BT51" s="77">
        <f>BT49+BT50</f>
        <v>0</v>
      </c>
      <c r="BU51" s="85"/>
      <c r="BV51" s="85">
        <f>BV49+BV50</f>
        <v>4638546.54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1204024.5199999998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76920.87</v>
      </c>
      <c r="K53" s="86">
        <f t="shared" si="11"/>
        <v>0</v>
      </c>
      <c r="L53" s="86">
        <f t="shared" si="11"/>
        <v>0</v>
      </c>
      <c r="M53" s="86">
        <f t="shared" si="11"/>
        <v>272761.65</v>
      </c>
      <c r="N53" s="86">
        <f t="shared" si="11"/>
        <v>0</v>
      </c>
      <c r="O53" s="86">
        <f t="shared" si="11"/>
        <v>0</v>
      </c>
      <c r="P53" s="86">
        <f t="shared" si="11"/>
        <v>97840</v>
      </c>
      <c r="Q53" s="86">
        <f t="shared" si="11"/>
        <v>0</v>
      </c>
      <c r="R53" s="86">
        <f t="shared" si="11"/>
        <v>0</v>
      </c>
      <c r="S53" s="86">
        <f t="shared" si="11"/>
        <v>49133.41</v>
      </c>
      <c r="T53" s="86">
        <f t="shared" si="11"/>
        <v>0</v>
      </c>
      <c r="U53" s="86">
        <f t="shared" si="11"/>
        <v>0</v>
      </c>
      <c r="V53" s="86">
        <f t="shared" si="11"/>
        <v>6508.36</v>
      </c>
      <c r="W53" s="86">
        <f t="shared" si="11"/>
        <v>0</v>
      </c>
      <c r="X53" s="86">
        <f t="shared" si="11"/>
        <v>0</v>
      </c>
      <c r="Y53" s="86">
        <f t="shared" si="11"/>
        <v>51384.5</v>
      </c>
      <c r="Z53" s="86">
        <f t="shared" si="11"/>
        <v>0</v>
      </c>
      <c r="AA53" s="86">
        <f t="shared" si="11"/>
        <v>0</v>
      </c>
      <c r="AB53" s="86">
        <f t="shared" si="11"/>
        <v>546663.24</v>
      </c>
      <c r="AC53" s="86">
        <f t="shared" si="11"/>
        <v>0</v>
      </c>
      <c r="AD53" s="86">
        <f t="shared" si="11"/>
        <v>0</v>
      </c>
      <c r="AE53" s="86">
        <f t="shared" si="11"/>
        <v>179884.53</v>
      </c>
      <c r="AF53" s="86">
        <f t="shared" si="11"/>
        <v>0</v>
      </c>
      <c r="AG53" s="86">
        <f t="shared" si="11"/>
        <v>0</v>
      </c>
      <c r="AH53" s="86">
        <f t="shared" si="11"/>
        <v>26604.53</v>
      </c>
      <c r="AI53" s="86">
        <f t="shared" si="11"/>
        <v>0</v>
      </c>
      <c r="AJ53" s="86">
        <f t="shared" si="11"/>
        <v>0</v>
      </c>
      <c r="AK53" s="86">
        <f t="shared" si="11"/>
        <v>1120748.0200000003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219029.42</v>
      </c>
      <c r="BJ53" s="86">
        <f t="shared" si="11"/>
        <v>0</v>
      </c>
      <c r="BK53" s="86">
        <f t="shared" si="11"/>
        <v>0</v>
      </c>
      <c r="BL53" s="86">
        <f t="shared" si="11"/>
        <v>29956.6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4638546.54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8570006.19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555113.01</v>
      </c>
      <c r="E10" s="89">
        <v>0</v>
      </c>
      <c r="F10" s="90"/>
      <c r="G10" s="88"/>
      <c r="H10" s="89"/>
      <c r="I10" s="90"/>
      <c r="J10" s="97">
        <v>60000</v>
      </c>
      <c r="K10" s="89">
        <v>0</v>
      </c>
      <c r="L10" s="101"/>
      <c r="M10" s="91"/>
      <c r="N10" s="89"/>
      <c r="O10" s="90"/>
      <c r="P10" s="91">
        <v>53000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105500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773613.01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50875.07</v>
      </c>
      <c r="E11" s="89">
        <v>0</v>
      </c>
      <c r="F11" s="90"/>
      <c r="G11" s="88"/>
      <c r="H11" s="89"/>
      <c r="I11" s="90"/>
      <c r="J11" s="97">
        <v>4150</v>
      </c>
      <c r="K11" s="89">
        <v>0</v>
      </c>
      <c r="L11" s="101"/>
      <c r="M11" s="91">
        <v>270</v>
      </c>
      <c r="N11" s="89">
        <v>0</v>
      </c>
      <c r="O11" s="90"/>
      <c r="P11" s="91">
        <v>4500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8420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68215.07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499701.4899999999</v>
      </c>
      <c r="E12" s="89">
        <v>0</v>
      </c>
      <c r="F12" s="90"/>
      <c r="G12" s="88"/>
      <c r="H12" s="89"/>
      <c r="I12" s="90"/>
      <c r="J12" s="97">
        <v>7100</v>
      </c>
      <c r="K12" s="89">
        <v>0</v>
      </c>
      <c r="L12" s="101"/>
      <c r="M12" s="91">
        <v>220417.04</v>
      </c>
      <c r="N12" s="89">
        <v>0</v>
      </c>
      <c r="O12" s="90"/>
      <c r="P12" s="91">
        <v>17200</v>
      </c>
      <c r="Q12" s="89">
        <v>0</v>
      </c>
      <c r="R12" s="90"/>
      <c r="S12" s="91">
        <v>33726.4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546663.24</v>
      </c>
      <c r="AC12" s="89">
        <v>0</v>
      </c>
      <c r="AD12" s="90"/>
      <c r="AE12" s="91">
        <v>175926.4</v>
      </c>
      <c r="AF12" s="89">
        <v>0</v>
      </c>
      <c r="AG12" s="90"/>
      <c r="AH12" s="91">
        <v>0</v>
      </c>
      <c r="AI12" s="89">
        <v>0</v>
      </c>
      <c r="AJ12" s="90"/>
      <c r="AK12" s="91">
        <v>315023.23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1815757.7999999998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23652.91</v>
      </c>
      <c r="E13" s="89">
        <v>0</v>
      </c>
      <c r="F13" s="90"/>
      <c r="G13" s="88"/>
      <c r="H13" s="89"/>
      <c r="I13" s="90"/>
      <c r="J13" s="97">
        <v>5000</v>
      </c>
      <c r="K13" s="89">
        <v>0</v>
      </c>
      <c r="L13" s="101"/>
      <c r="M13" s="91">
        <v>47074.61</v>
      </c>
      <c r="N13" s="89">
        <v>0</v>
      </c>
      <c r="O13" s="90"/>
      <c r="P13" s="91">
        <v>15040</v>
      </c>
      <c r="Q13" s="89">
        <v>0</v>
      </c>
      <c r="R13" s="90"/>
      <c r="S13" s="91">
        <v>15407.01</v>
      </c>
      <c r="T13" s="89">
        <v>0</v>
      </c>
      <c r="U13" s="90"/>
      <c r="V13" s="91">
        <v>6508.36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2000</v>
      </c>
      <c r="AF13" s="89">
        <v>0</v>
      </c>
      <c r="AG13" s="90"/>
      <c r="AH13" s="91">
        <v>25000</v>
      </c>
      <c r="AI13" s="89">
        <v>0</v>
      </c>
      <c r="AJ13" s="90"/>
      <c r="AK13" s="91">
        <v>631976.18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771659.0700000001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6847.09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6847.09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36323.48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>
        <v>0</v>
      </c>
      <c r="BA18" s="89">
        <v>0</v>
      </c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36323.48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30858.56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1200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219029.42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253793.09000000003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1196524.5199999998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76545.87</v>
      </c>
      <c r="K20" s="78">
        <f t="shared" si="1"/>
        <v>0</v>
      </c>
      <c r="L20" s="77">
        <f t="shared" si="1"/>
        <v>0</v>
      </c>
      <c r="M20" s="98">
        <f t="shared" si="1"/>
        <v>267761.65</v>
      </c>
      <c r="N20" s="78">
        <f t="shared" si="1"/>
        <v>0</v>
      </c>
      <c r="O20" s="77">
        <f t="shared" si="1"/>
        <v>0</v>
      </c>
      <c r="P20" s="98">
        <f t="shared" si="1"/>
        <v>89740</v>
      </c>
      <c r="Q20" s="78">
        <f t="shared" si="1"/>
        <v>0</v>
      </c>
      <c r="R20" s="77">
        <f t="shared" si="1"/>
        <v>0</v>
      </c>
      <c r="S20" s="98">
        <f t="shared" si="1"/>
        <v>49133.41</v>
      </c>
      <c r="T20" s="78">
        <f t="shared" si="1"/>
        <v>0</v>
      </c>
      <c r="U20" s="77">
        <f t="shared" si="1"/>
        <v>0</v>
      </c>
      <c r="V20" s="98">
        <f t="shared" si="1"/>
        <v>6508.36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546663.24</v>
      </c>
      <c r="AC20" s="78">
        <f t="shared" si="1"/>
        <v>0</v>
      </c>
      <c r="AD20" s="77">
        <f t="shared" si="1"/>
        <v>0</v>
      </c>
      <c r="AE20" s="98">
        <f t="shared" si="1"/>
        <v>178731.11</v>
      </c>
      <c r="AF20" s="78">
        <f t="shared" si="1"/>
        <v>0</v>
      </c>
      <c r="AG20" s="77">
        <f t="shared" si="1"/>
        <v>0</v>
      </c>
      <c r="AH20" s="98">
        <f t="shared" si="1"/>
        <v>26604.53</v>
      </c>
      <c r="AI20" s="78">
        <f t="shared" si="1"/>
        <v>0</v>
      </c>
      <c r="AJ20" s="77">
        <f t="shared" si="1"/>
        <v>0</v>
      </c>
      <c r="AK20" s="98">
        <f t="shared" si="1"/>
        <v>1062119.4100000001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219029.42</v>
      </c>
      <c r="BJ20" s="78">
        <f t="shared" si="1"/>
        <v>0</v>
      </c>
      <c r="BK20" s="77">
        <f t="shared" si="1"/>
        <v>0</v>
      </c>
      <c r="BL20" s="98">
        <f t="shared" si="1"/>
        <v>6847.09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3726208.61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7500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5000</v>
      </c>
      <c r="N24" s="89">
        <v>0</v>
      </c>
      <c r="O24" s="101"/>
      <c r="P24" s="97">
        <v>8100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28000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58975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30628.61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30628.61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8100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58628.61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89603.61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14262.93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14262.93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14262.93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14262.93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4288546.54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4288546.54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350000</v>
      </c>
      <c r="BS50" s="89">
        <v>0</v>
      </c>
      <c r="BT50" s="101"/>
      <c r="BU50" s="76"/>
      <c r="BV50" s="85">
        <f t="shared" si="9"/>
        <v>350000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4638546.54</v>
      </c>
      <c r="BS51" s="78">
        <f>BS49+BS50</f>
        <v>0</v>
      </c>
      <c r="BT51" s="77">
        <f>BT49+BT50</f>
        <v>0</v>
      </c>
      <c r="BU51" s="85"/>
      <c r="BV51" s="85">
        <f>BV49+BV50</f>
        <v>4638546.54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1204024.5199999998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76920.87</v>
      </c>
      <c r="K53" s="86">
        <f t="shared" si="11"/>
        <v>0</v>
      </c>
      <c r="L53" s="86">
        <f t="shared" si="11"/>
        <v>0</v>
      </c>
      <c r="M53" s="86">
        <f t="shared" si="11"/>
        <v>272761.65</v>
      </c>
      <c r="N53" s="86">
        <f t="shared" si="11"/>
        <v>0</v>
      </c>
      <c r="O53" s="86">
        <f t="shared" si="11"/>
        <v>0</v>
      </c>
      <c r="P53" s="86">
        <f t="shared" si="11"/>
        <v>97840</v>
      </c>
      <c r="Q53" s="86">
        <f t="shared" si="11"/>
        <v>0</v>
      </c>
      <c r="R53" s="86">
        <f t="shared" si="11"/>
        <v>0</v>
      </c>
      <c r="S53" s="86">
        <f t="shared" si="11"/>
        <v>49133.41</v>
      </c>
      <c r="T53" s="86">
        <f t="shared" si="11"/>
        <v>0</v>
      </c>
      <c r="U53" s="86">
        <f t="shared" si="11"/>
        <v>0</v>
      </c>
      <c r="V53" s="86">
        <f t="shared" si="11"/>
        <v>6508.36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546663.24</v>
      </c>
      <c r="AC53" s="86">
        <f t="shared" si="11"/>
        <v>0</v>
      </c>
      <c r="AD53" s="86">
        <f t="shared" si="11"/>
        <v>0</v>
      </c>
      <c r="AE53" s="86">
        <f t="shared" si="11"/>
        <v>188731.11</v>
      </c>
      <c r="AF53" s="86">
        <f t="shared" si="11"/>
        <v>0</v>
      </c>
      <c r="AG53" s="86">
        <f t="shared" si="11"/>
        <v>0</v>
      </c>
      <c r="AH53" s="86">
        <f t="shared" si="11"/>
        <v>26604.53</v>
      </c>
      <c r="AI53" s="86">
        <f t="shared" si="11"/>
        <v>0</v>
      </c>
      <c r="AJ53" s="86">
        <f t="shared" si="11"/>
        <v>0</v>
      </c>
      <c r="AK53" s="86">
        <f t="shared" si="11"/>
        <v>1120748.0200000003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219029.42</v>
      </c>
      <c r="BJ53" s="86">
        <f t="shared" si="11"/>
        <v>0</v>
      </c>
      <c r="BK53" s="86">
        <f t="shared" si="11"/>
        <v>0</v>
      </c>
      <c r="BL53" s="86">
        <f t="shared" si="11"/>
        <v>21110.02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4638546.54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8518621.69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2023-07-20T09:31:42Z</dcterms:modified>
  <cp:category/>
  <cp:version/>
  <cp:contentType/>
  <cp:contentStatus/>
</cp:coreProperties>
</file>