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<sst xmlns="http://schemas.openxmlformats.org/spreadsheetml/2006/main" count="870" uniqueCount="151">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</sst>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555358.15</v>
      </c>
      <c r="E6" s="40"/>
    </row>
    <row r="7" spans="2:5" ht="15">
      <c r="B7" s="8"/>
      <c r="C7" s="5" t="s">
        <v>6</v>
      </c>
      <c r="D7" s="39">
        <v>12181.640000000014</v>
      </c>
      <c r="E7" s="40"/>
    </row>
    <row r="8" spans="2:5" ht="15.75" thickBot="1">
      <c r="B8" s="9"/>
      <c r="C8" s="6" t="s">
        <v>7</v>
      </c>
      <c r="D8" s="41"/>
      <c r="E8" s="42">
        <v>1661275.41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1053424.6400000001</v>
      </c>
      <c r="E10" s="45">
        <v>1613370.66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1053424.6400000001</v>
      </c>
      <c r="E16" s="51">
        <f>E10+E11+E12+E13+E14+E15</f>
        <v>1613370.66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2233371.8800000004</v>
      </c>
      <c r="E18" s="45">
        <v>2463869.91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2233371.8800000004</v>
      </c>
      <c r="E23" s="51">
        <f>E18+E19+E20+E21+E22</f>
        <v>2463869.91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149821.72</v>
      </c>
      <c r="E25" s="45">
        <v>689450.9099999999</v>
      </c>
    </row>
    <row r="26" spans="2:5" ht="15">
      <c r="B26" s="13">
        <v>30200</v>
      </c>
      <c r="C26" s="54" t="s">
        <v>28</v>
      </c>
      <c r="D26" s="39">
        <v>1700</v>
      </c>
      <c r="E26" s="45">
        <v>1767.76</v>
      </c>
    </row>
    <row r="27" spans="2:5" ht="15">
      <c r="B27" s="13">
        <v>30300</v>
      </c>
      <c r="C27" s="54" t="s">
        <v>29</v>
      </c>
      <c r="D27" s="39">
        <v>6000</v>
      </c>
      <c r="E27" s="45">
        <v>6479.5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46816.45</v>
      </c>
      <c r="E29" s="50">
        <v>52320.39</v>
      </c>
    </row>
    <row r="30" spans="2:5" ht="15.75" thickBot="1">
      <c r="B30" s="16">
        <v>30000</v>
      </c>
      <c r="C30" s="15" t="s">
        <v>32</v>
      </c>
      <c r="D30" s="48">
        <f>D25+D26+D27+D28+D29</f>
        <v>204338.16999999998</v>
      </c>
      <c r="E30" s="51">
        <f>E25+E26+E27+E28+E29</f>
        <v>750018.5599999999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11292.76</v>
      </c>
      <c r="E34" s="45">
        <v>81559.81999999999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48000</v>
      </c>
      <c r="E36" s="50">
        <v>50058.8</v>
      </c>
    </row>
    <row r="37" spans="2:5" ht="15.75" thickBot="1">
      <c r="B37" s="16">
        <v>40000</v>
      </c>
      <c r="C37" s="15" t="s">
        <v>40</v>
      </c>
      <c r="D37" s="48">
        <f>D32+D33+D34+D35+D36</f>
        <v>59292.76</v>
      </c>
      <c r="E37" s="51">
        <f>E32+E33+E34+E35+E36</f>
        <v>131618.62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>
        <v>50000</v>
      </c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50000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4249965.94</v>
      </c>
      <c r="E54" s="45">
        <v>4431011.67</v>
      </c>
    </row>
    <row r="55" spans="2:5" ht="15">
      <c r="B55" s="13">
        <v>90200</v>
      </c>
      <c r="C55" s="54" t="s">
        <v>62</v>
      </c>
      <c r="D55" s="61">
        <v>352500</v>
      </c>
      <c r="E55" s="62">
        <v>358772.85</v>
      </c>
    </row>
    <row r="56" spans="2:5" ht="15.75" thickBot="1">
      <c r="B56" s="16">
        <v>90000</v>
      </c>
      <c r="C56" s="15" t="s">
        <v>63</v>
      </c>
      <c r="D56" s="48">
        <f>D54+D55</f>
        <v>4602465.94</v>
      </c>
      <c r="E56" s="51">
        <f>E54+E55</f>
        <v>4789784.52</v>
      </c>
    </row>
    <row r="57" spans="2:5" ht="16.5" thickBot="1" thickTop="1">
      <c r="B57" s="109" t="s">
        <v>64</v>
      </c>
      <c r="C57" s="110"/>
      <c r="D57" s="52">
        <f>D16+D23+D30+D37+D43+D49+D52+D56</f>
        <v>8202893.390000001</v>
      </c>
      <c r="E57" s="55">
        <f>E16+E23+E30+E37+E43+E49+E52+E56</f>
        <v>9798662.27</v>
      </c>
    </row>
    <row r="58" spans="2:5" ht="16.5" thickBot="1" thickTop="1">
      <c r="B58" s="109" t="s">
        <v>65</v>
      </c>
      <c r="C58" s="110"/>
      <c r="D58" s="52">
        <f>D57+D5+D6+D7+D8</f>
        <v>8770433.180000002</v>
      </c>
      <c r="E58" s="55">
        <f>E57+E5+E6+E7+E8</f>
        <v>11459937.68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1053424.6400000001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1053424.6400000001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2064954.8599999996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2064954.8599999996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149821.72</v>
      </c>
      <c r="E25" s="45"/>
    </row>
    <row r="26" spans="2:5" ht="15">
      <c r="B26" s="13">
        <v>30200</v>
      </c>
      <c r="C26" s="54" t="s">
        <v>28</v>
      </c>
      <c r="D26" s="39">
        <v>1700</v>
      </c>
      <c r="E26" s="45"/>
    </row>
    <row r="27" spans="2:5" ht="15">
      <c r="B27" s="13">
        <v>30300</v>
      </c>
      <c r="C27" s="54" t="s">
        <v>29</v>
      </c>
      <c r="D27" s="39">
        <v>6000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46816.45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204338.16999999998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11500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48000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59500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4249965.94</v>
      </c>
      <c r="E54" s="45"/>
    </row>
    <row r="55" spans="2:5" ht="15">
      <c r="B55" s="13">
        <v>90200</v>
      </c>
      <c r="C55" s="54" t="s">
        <v>62</v>
      </c>
      <c r="D55" s="61">
        <v>352500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4602465.94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8034683.61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8034683.61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1053424.6400000001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1053424.6400000001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2064954.8599999996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2064954.8599999996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149821.72</v>
      </c>
      <c r="E25" s="45"/>
    </row>
    <row r="26" spans="2:5" ht="15">
      <c r="B26" s="13">
        <v>30200</v>
      </c>
      <c r="C26" s="54" t="s">
        <v>28</v>
      </c>
      <c r="D26" s="39">
        <v>1700</v>
      </c>
      <c r="E26" s="45"/>
    </row>
    <row r="27" spans="2:5" ht="15">
      <c r="B27" s="13">
        <v>30300</v>
      </c>
      <c r="C27" s="54" t="s">
        <v>29</v>
      </c>
      <c r="D27" s="39">
        <v>6000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46816.45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204338.16999999998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11500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48000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59500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4249965.94</v>
      </c>
      <c r="E54" s="45"/>
    </row>
    <row r="55" spans="2:5" ht="15">
      <c r="B55" s="13">
        <v>90200</v>
      </c>
      <c r="C55" s="54" t="s">
        <v>62</v>
      </c>
      <c r="D55" s="61">
        <v>352500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4602465.94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8034683.61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8034683.61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18210.46</v>
      </c>
      <c r="BV8" s="77">
        <f>BU8</f>
        <v>18210.46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621500.76</v>
      </c>
      <c r="E10" s="89">
        <v>0</v>
      </c>
      <c r="F10" s="90">
        <v>643148.0900000001</v>
      </c>
      <c r="G10" s="88"/>
      <c r="H10" s="89"/>
      <c r="I10" s="90"/>
      <c r="J10" s="97">
        <v>79000</v>
      </c>
      <c r="K10" s="89">
        <v>0</v>
      </c>
      <c r="L10" s="101">
        <v>83748.03</v>
      </c>
      <c r="M10" s="91"/>
      <c r="N10" s="89"/>
      <c r="O10" s="90"/>
      <c r="P10" s="91">
        <v>94000</v>
      </c>
      <c r="Q10" s="89">
        <v>0</v>
      </c>
      <c r="R10" s="90">
        <v>98612.89</v>
      </c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84000</v>
      </c>
      <c r="AL10" s="89">
        <v>0</v>
      </c>
      <c r="AM10" s="90">
        <v>88346.15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878500.76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913855.1600000001</v>
      </c>
    </row>
    <row r="11" spans="2:76" ht="15">
      <c r="B11" s="13">
        <v>102</v>
      </c>
      <c r="C11" s="25" t="s">
        <v>92</v>
      </c>
      <c r="D11" s="88">
        <v>66593.90000000001</v>
      </c>
      <c r="E11" s="89">
        <v>0</v>
      </c>
      <c r="F11" s="90">
        <v>102280.96</v>
      </c>
      <c r="G11" s="88"/>
      <c r="H11" s="89"/>
      <c r="I11" s="90"/>
      <c r="J11" s="97">
        <v>5650</v>
      </c>
      <c r="K11" s="89">
        <v>0</v>
      </c>
      <c r="L11" s="101">
        <v>5780.45</v>
      </c>
      <c r="M11" s="91">
        <v>270</v>
      </c>
      <c r="N11" s="89">
        <v>0</v>
      </c>
      <c r="O11" s="90">
        <v>270</v>
      </c>
      <c r="P11" s="91">
        <v>7420</v>
      </c>
      <c r="Q11" s="89">
        <v>0</v>
      </c>
      <c r="R11" s="90">
        <v>7420</v>
      </c>
      <c r="S11" s="91"/>
      <c r="T11" s="89"/>
      <c r="U11" s="90"/>
      <c r="V11" s="91">
        <v>310</v>
      </c>
      <c r="W11" s="89">
        <v>0</v>
      </c>
      <c r="X11" s="90">
        <v>310</v>
      </c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6420</v>
      </c>
      <c r="AL11" s="89">
        <v>0</v>
      </c>
      <c r="AM11" s="90">
        <v>6420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>
        <v>0</v>
      </c>
      <c r="BA11" s="89">
        <v>0</v>
      </c>
      <c r="BB11" s="90">
        <v>0</v>
      </c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86663.90000000001</v>
      </c>
      <c r="BW11" s="77">
        <f t="shared" si="1"/>
        <v>0</v>
      </c>
      <c r="BX11" s="79">
        <f t="shared" si="2"/>
        <v>122481.41</v>
      </c>
    </row>
    <row r="12" spans="2:76" ht="15">
      <c r="B12" s="13">
        <v>103</v>
      </c>
      <c r="C12" s="25" t="s">
        <v>93</v>
      </c>
      <c r="D12" s="88">
        <v>339563.67000000004</v>
      </c>
      <c r="E12" s="89">
        <v>0</v>
      </c>
      <c r="F12" s="90">
        <v>505770.51</v>
      </c>
      <c r="G12" s="88"/>
      <c r="H12" s="89"/>
      <c r="I12" s="90"/>
      <c r="J12" s="97">
        <v>15085</v>
      </c>
      <c r="K12" s="89">
        <v>0</v>
      </c>
      <c r="L12" s="101">
        <v>19860.739999999998</v>
      </c>
      <c r="M12" s="91">
        <v>165672</v>
      </c>
      <c r="N12" s="89">
        <v>0</v>
      </c>
      <c r="O12" s="90">
        <v>235453.40999999997</v>
      </c>
      <c r="P12" s="91">
        <v>11600</v>
      </c>
      <c r="Q12" s="89">
        <v>0</v>
      </c>
      <c r="R12" s="90">
        <v>11726.79</v>
      </c>
      <c r="S12" s="91">
        <v>29013.2</v>
      </c>
      <c r="T12" s="89">
        <v>0</v>
      </c>
      <c r="U12" s="90">
        <v>67851.28</v>
      </c>
      <c r="V12" s="91">
        <v>2000</v>
      </c>
      <c r="W12" s="89">
        <v>0</v>
      </c>
      <c r="X12" s="90">
        <v>2000</v>
      </c>
      <c r="Y12" s="91"/>
      <c r="Z12" s="89"/>
      <c r="AA12" s="90"/>
      <c r="AB12" s="91">
        <v>572483.96</v>
      </c>
      <c r="AC12" s="89">
        <v>0</v>
      </c>
      <c r="AD12" s="90">
        <v>673960.8</v>
      </c>
      <c r="AE12" s="91">
        <v>160365.88</v>
      </c>
      <c r="AF12" s="89">
        <v>0</v>
      </c>
      <c r="AG12" s="90">
        <v>195882.36999999997</v>
      </c>
      <c r="AH12" s="91">
        <v>11500</v>
      </c>
      <c r="AI12" s="89">
        <v>0</v>
      </c>
      <c r="AJ12" s="90">
        <v>15950.15</v>
      </c>
      <c r="AK12" s="91">
        <v>298612.61</v>
      </c>
      <c r="AL12" s="89">
        <v>0</v>
      </c>
      <c r="AM12" s="90">
        <v>386552.87999999995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>
        <v>0</v>
      </c>
      <c r="BA12" s="89">
        <v>0</v>
      </c>
      <c r="BB12" s="90">
        <v>389676.45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1605896.3199999998</v>
      </c>
      <c r="BW12" s="77">
        <f t="shared" si="1"/>
        <v>0</v>
      </c>
      <c r="BX12" s="79">
        <f t="shared" si="2"/>
        <v>2504685.38</v>
      </c>
    </row>
    <row r="13" spans="2:76" ht="15">
      <c r="B13" s="13">
        <v>104</v>
      </c>
      <c r="C13" s="25" t="s">
        <v>19</v>
      </c>
      <c r="D13" s="88">
        <v>13796.369999999999</v>
      </c>
      <c r="E13" s="89">
        <v>0</v>
      </c>
      <c r="F13" s="90">
        <v>24203.37</v>
      </c>
      <c r="G13" s="88"/>
      <c r="H13" s="89"/>
      <c r="I13" s="90"/>
      <c r="J13" s="97">
        <v>6500</v>
      </c>
      <c r="K13" s="89">
        <v>0</v>
      </c>
      <c r="L13" s="101">
        <v>8800</v>
      </c>
      <c r="M13" s="91">
        <v>41874.61</v>
      </c>
      <c r="N13" s="89">
        <v>0</v>
      </c>
      <c r="O13" s="90">
        <v>60349.8</v>
      </c>
      <c r="P13" s="91">
        <v>38040</v>
      </c>
      <c r="Q13" s="89">
        <v>0</v>
      </c>
      <c r="R13" s="90">
        <v>49440</v>
      </c>
      <c r="S13" s="91">
        <v>19007.010000000002</v>
      </c>
      <c r="T13" s="89">
        <v>0</v>
      </c>
      <c r="U13" s="90">
        <v>33814.020000000004</v>
      </c>
      <c r="V13" s="91">
        <v>17000</v>
      </c>
      <c r="W13" s="89">
        <v>0</v>
      </c>
      <c r="X13" s="90">
        <v>17000</v>
      </c>
      <c r="Y13" s="91"/>
      <c r="Z13" s="89"/>
      <c r="AA13" s="90"/>
      <c r="AB13" s="91">
        <v>3548.56</v>
      </c>
      <c r="AC13" s="89">
        <v>0</v>
      </c>
      <c r="AD13" s="90">
        <v>3548.56</v>
      </c>
      <c r="AE13" s="91">
        <v>2000</v>
      </c>
      <c r="AF13" s="89">
        <v>0</v>
      </c>
      <c r="AG13" s="90">
        <v>2000</v>
      </c>
      <c r="AH13" s="91">
        <v>15000</v>
      </c>
      <c r="AI13" s="89">
        <v>0</v>
      </c>
      <c r="AJ13" s="90">
        <v>15000</v>
      </c>
      <c r="AK13" s="91">
        <v>430730.17000000004</v>
      </c>
      <c r="AL13" s="89">
        <v>0</v>
      </c>
      <c r="AM13" s="90">
        <v>544952.1499999999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>
        <v>0</v>
      </c>
      <c r="BA13" s="89">
        <v>0</v>
      </c>
      <c r="BB13" s="90">
        <v>21922.4</v>
      </c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587496.72</v>
      </c>
      <c r="BW13" s="77">
        <f t="shared" si="1"/>
        <v>0</v>
      </c>
      <c r="BX13" s="79">
        <f t="shared" si="2"/>
        <v>781030.2999999999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13505.010000000002</v>
      </c>
      <c r="BM16" s="89">
        <v>0</v>
      </c>
      <c r="BN16" s="90">
        <v>13505.010000000002</v>
      </c>
      <c r="BO16" s="91"/>
      <c r="BP16" s="89"/>
      <c r="BQ16" s="90"/>
      <c r="BR16" s="97"/>
      <c r="BS16" s="89"/>
      <c r="BT16" s="101"/>
      <c r="BU16" s="76"/>
      <c r="BV16" s="85">
        <f t="shared" si="0"/>
        <v>13505.010000000002</v>
      </c>
      <c r="BW16" s="77">
        <f t="shared" si="1"/>
        <v>0</v>
      </c>
      <c r="BX16" s="79">
        <f t="shared" si="2"/>
        <v>13505.010000000002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34033.44</v>
      </c>
      <c r="E19" s="89">
        <v>0</v>
      </c>
      <c r="F19" s="90">
        <v>45534.25000000001</v>
      </c>
      <c r="G19" s="88"/>
      <c r="H19" s="89"/>
      <c r="I19" s="90"/>
      <c r="J19" s="97">
        <v>295.87</v>
      </c>
      <c r="K19" s="89">
        <v>0</v>
      </c>
      <c r="L19" s="101">
        <v>295.87</v>
      </c>
      <c r="M19" s="97">
        <v>2636.17</v>
      </c>
      <c r="N19" s="89">
        <v>0</v>
      </c>
      <c r="O19" s="101">
        <v>2636.17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1904.71</v>
      </c>
      <c r="AF19" s="89">
        <v>0</v>
      </c>
      <c r="AG19" s="101">
        <v>1904.71</v>
      </c>
      <c r="AH19" s="97">
        <v>1604.53</v>
      </c>
      <c r="AI19" s="89">
        <v>0</v>
      </c>
      <c r="AJ19" s="101">
        <v>1604.53</v>
      </c>
      <c r="AK19" s="97">
        <v>900</v>
      </c>
      <c r="AL19" s="89">
        <v>0</v>
      </c>
      <c r="AM19" s="101">
        <v>900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90156.34</v>
      </c>
      <c r="AX19" s="89">
        <v>0</v>
      </c>
      <c r="AY19" s="101">
        <v>90156.34</v>
      </c>
      <c r="AZ19" s="97">
        <v>0</v>
      </c>
      <c r="BA19" s="89">
        <v>0</v>
      </c>
      <c r="BB19" s="101">
        <v>0</v>
      </c>
      <c r="BC19" s="97"/>
      <c r="BD19" s="89"/>
      <c r="BE19" s="101"/>
      <c r="BF19" s="97"/>
      <c r="BG19" s="89"/>
      <c r="BH19" s="101"/>
      <c r="BI19" s="97">
        <v>100093.93</v>
      </c>
      <c r="BJ19" s="89">
        <v>0</v>
      </c>
      <c r="BK19" s="101">
        <v>15000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231624.99</v>
      </c>
      <c r="BW19" s="77">
        <f t="shared" si="1"/>
        <v>0</v>
      </c>
      <c r="BX19" s="79">
        <f t="shared" si="2"/>
        <v>158031.87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1075488.1400000001</v>
      </c>
      <c r="E20" s="78">
        <f t="shared" si="3"/>
        <v>0</v>
      </c>
      <c r="F20" s="79">
        <f t="shared" si="3"/>
        <v>1320937.1800000002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106530.87</v>
      </c>
      <c r="K20" s="78">
        <f t="shared" si="3"/>
        <v>0</v>
      </c>
      <c r="L20" s="77">
        <f t="shared" si="3"/>
        <v>118485.09</v>
      </c>
      <c r="M20" s="98">
        <f t="shared" si="3"/>
        <v>210452.78</v>
      </c>
      <c r="N20" s="78">
        <f t="shared" si="3"/>
        <v>0</v>
      </c>
      <c r="O20" s="77">
        <f t="shared" si="3"/>
        <v>298709.37999999995</v>
      </c>
      <c r="P20" s="98">
        <f t="shared" si="3"/>
        <v>151060</v>
      </c>
      <c r="Q20" s="78">
        <f t="shared" si="3"/>
        <v>0</v>
      </c>
      <c r="R20" s="77">
        <f t="shared" si="3"/>
        <v>167199.68</v>
      </c>
      <c r="S20" s="98">
        <f t="shared" si="3"/>
        <v>48020.21000000001</v>
      </c>
      <c r="T20" s="78">
        <f t="shared" si="3"/>
        <v>0</v>
      </c>
      <c r="U20" s="77">
        <f t="shared" si="3"/>
        <v>101665.3</v>
      </c>
      <c r="V20" s="98">
        <f t="shared" si="3"/>
        <v>19310</v>
      </c>
      <c r="W20" s="78">
        <f t="shared" si="3"/>
        <v>0</v>
      </c>
      <c r="X20" s="77">
        <f t="shared" si="3"/>
        <v>19310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576032.52</v>
      </c>
      <c r="AC20" s="78">
        <f t="shared" si="3"/>
        <v>0</v>
      </c>
      <c r="AD20" s="77">
        <f t="shared" si="3"/>
        <v>677509.3600000001</v>
      </c>
      <c r="AE20" s="98">
        <f t="shared" si="3"/>
        <v>164270.59</v>
      </c>
      <c r="AF20" s="78">
        <f t="shared" si="3"/>
        <v>0</v>
      </c>
      <c r="AG20" s="77">
        <f t="shared" si="3"/>
        <v>199787.07999999996</v>
      </c>
      <c r="AH20" s="98">
        <f t="shared" si="3"/>
        <v>28104.53</v>
      </c>
      <c r="AI20" s="78">
        <f t="shared" si="3"/>
        <v>0</v>
      </c>
      <c r="AJ20" s="77">
        <f t="shared" si="3"/>
        <v>32554.68</v>
      </c>
      <c r="AK20" s="98">
        <f t="shared" si="3"/>
        <v>820662.78</v>
      </c>
      <c r="AL20" s="78">
        <f t="shared" si="3"/>
        <v>0</v>
      </c>
      <c r="AM20" s="77">
        <f t="shared" si="3"/>
        <v>1027171.1799999998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90156.34</v>
      </c>
      <c r="AX20" s="78">
        <f t="shared" si="3"/>
        <v>0</v>
      </c>
      <c r="AY20" s="77">
        <f t="shared" si="3"/>
        <v>90156.34</v>
      </c>
      <c r="AZ20" s="98">
        <f t="shared" si="3"/>
        <v>0</v>
      </c>
      <c r="BA20" s="78">
        <f t="shared" si="3"/>
        <v>0</v>
      </c>
      <c r="BB20" s="77">
        <f t="shared" si="3"/>
        <v>411598.85000000003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100093.93</v>
      </c>
      <c r="BJ20" s="78">
        <f t="shared" si="3"/>
        <v>0</v>
      </c>
      <c r="BK20" s="77">
        <f t="shared" si="3"/>
        <v>15000</v>
      </c>
      <c r="BL20" s="98">
        <f t="shared" si="3"/>
        <v>13505.010000000002</v>
      </c>
      <c r="BM20" s="78">
        <f t="shared" si="3"/>
        <v>0</v>
      </c>
      <c r="BN20" s="77">
        <f t="shared" si="3"/>
        <v>13505.010000000002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3403687.7</v>
      </c>
      <c r="BW20" s="77">
        <f>BW10+BW11+BW12+BW13+BW14+BW15+BW16+BW17+BW18+BW19</f>
        <v>0</v>
      </c>
      <c r="BX20" s="95">
        <f>BX10+BX11+BX12+BX13+BX14+BX15+BX16+BX17+BX18+BX19</f>
        <v>4493589.13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7000</v>
      </c>
      <c r="E24" s="89">
        <v>0</v>
      </c>
      <c r="F24" s="90">
        <v>20080.89</v>
      </c>
      <c r="G24" s="88"/>
      <c r="H24" s="89"/>
      <c r="I24" s="90"/>
      <c r="J24" s="97">
        <v>375</v>
      </c>
      <c r="K24" s="89">
        <v>0</v>
      </c>
      <c r="L24" s="101">
        <v>375</v>
      </c>
      <c r="M24" s="97">
        <v>128897.55</v>
      </c>
      <c r="N24" s="89">
        <v>0</v>
      </c>
      <c r="O24" s="101">
        <v>135190.25</v>
      </c>
      <c r="P24" s="97">
        <v>189521.96000000002</v>
      </c>
      <c r="Q24" s="89">
        <v>0</v>
      </c>
      <c r="R24" s="101">
        <v>193227.99000000002</v>
      </c>
      <c r="S24" s="97">
        <v>0</v>
      </c>
      <c r="T24" s="89">
        <v>0</v>
      </c>
      <c r="U24" s="101">
        <v>0</v>
      </c>
      <c r="V24" s="97"/>
      <c r="W24" s="89"/>
      <c r="X24" s="101"/>
      <c r="Y24" s="97"/>
      <c r="Z24" s="89"/>
      <c r="AA24" s="101"/>
      <c r="AB24" s="97">
        <v>800</v>
      </c>
      <c r="AC24" s="89">
        <v>0</v>
      </c>
      <c r="AD24" s="101">
        <v>16819.510000000002</v>
      </c>
      <c r="AE24" s="97">
        <v>116431.4</v>
      </c>
      <c r="AF24" s="89">
        <v>0</v>
      </c>
      <c r="AG24" s="101">
        <v>135246.61</v>
      </c>
      <c r="AH24" s="97"/>
      <c r="AI24" s="89"/>
      <c r="AJ24" s="101"/>
      <c r="AK24" s="97">
        <v>172000</v>
      </c>
      <c r="AL24" s="89">
        <v>0</v>
      </c>
      <c r="AM24" s="101">
        <v>180193.96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615025.91</v>
      </c>
      <c r="BW24" s="77">
        <f t="shared" si="4"/>
        <v>0</v>
      </c>
      <c r="BX24" s="79">
        <f t="shared" si="4"/>
        <v>681134.21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2748.45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2748.45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7000</v>
      </c>
      <c r="E28" s="78">
        <f t="shared" si="5"/>
        <v>0</v>
      </c>
      <c r="F28" s="79">
        <f t="shared" si="5"/>
        <v>20080.89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375</v>
      </c>
      <c r="K28" s="78">
        <f t="shared" si="5"/>
        <v>0</v>
      </c>
      <c r="L28" s="77">
        <f t="shared" si="5"/>
        <v>375</v>
      </c>
      <c r="M28" s="98">
        <f t="shared" si="5"/>
        <v>128897.55</v>
      </c>
      <c r="N28" s="78">
        <f t="shared" si="5"/>
        <v>0</v>
      </c>
      <c r="O28" s="77">
        <f t="shared" si="5"/>
        <v>135190.25</v>
      </c>
      <c r="P28" s="98">
        <f t="shared" si="5"/>
        <v>189521.96000000002</v>
      </c>
      <c r="Q28" s="78">
        <f t="shared" si="5"/>
        <v>0</v>
      </c>
      <c r="R28" s="77">
        <f t="shared" si="5"/>
        <v>193227.99000000002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800</v>
      </c>
      <c r="AC28" s="78">
        <f t="shared" si="5"/>
        <v>0</v>
      </c>
      <c r="AD28" s="77">
        <f t="shared" si="5"/>
        <v>16819.510000000002</v>
      </c>
      <c r="AE28" s="98">
        <f t="shared" si="5"/>
        <v>116431.4</v>
      </c>
      <c r="AF28" s="78">
        <f t="shared" si="5"/>
        <v>0</v>
      </c>
      <c r="AG28" s="77">
        <f t="shared" si="5"/>
        <v>135246.61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172000</v>
      </c>
      <c r="AL28" s="78">
        <f t="shared" si="6"/>
        <v>0</v>
      </c>
      <c r="AM28" s="77">
        <f t="shared" si="6"/>
        <v>182942.41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615025.91</v>
      </c>
      <c r="BW28" s="77">
        <f>BW23+BW24+BW25+BW26+BW27</f>
        <v>0</v>
      </c>
      <c r="BX28" s="95">
        <f>BX23+BX24+BX25+BX26+BX27</f>
        <v>683882.6599999999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81043.17</v>
      </c>
      <c r="BM40" s="89">
        <v>0</v>
      </c>
      <c r="BN40" s="101">
        <v>81043.17</v>
      </c>
      <c r="BO40" s="97"/>
      <c r="BP40" s="89"/>
      <c r="BQ40" s="101"/>
      <c r="BR40" s="97"/>
      <c r="BS40" s="89"/>
      <c r="BT40" s="101"/>
      <c r="BU40" s="76"/>
      <c r="BV40" s="85">
        <f t="shared" si="10"/>
        <v>81043.17</v>
      </c>
      <c r="BW40" s="77">
        <f t="shared" si="10"/>
        <v>0</v>
      </c>
      <c r="BX40" s="79">
        <f t="shared" si="10"/>
        <v>81043.17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81043.17</v>
      </c>
      <c r="BM42" s="78">
        <f t="shared" si="12"/>
        <v>0</v>
      </c>
      <c r="BN42" s="77">
        <f t="shared" si="12"/>
        <v>81043.17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81043.17</v>
      </c>
      <c r="BW42" s="77">
        <f>BW38+BW39+BW40+BW41</f>
        <v>0</v>
      </c>
      <c r="BX42" s="95">
        <f>BX38+BX39+BX40+BX41</f>
        <v>81043.17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>
        <v>50000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50000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50000</v>
      </c>
      <c r="BP46" s="78">
        <f>BP45</f>
        <v>0</v>
      </c>
      <c r="BQ46" s="95">
        <f>BQ45</f>
        <v>50000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50000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4249965.94</v>
      </c>
      <c r="BS49" s="89">
        <v>0</v>
      </c>
      <c r="BT49" s="101">
        <v>4300603.970000001</v>
      </c>
      <c r="BU49" s="76"/>
      <c r="BV49" s="85">
        <f aca="true" t="shared" si="15" ref="BV49:BX50">D49+G49+J49+M49+P49+S49+V49+Y49+AB49+AE49+AH49+AK49+AN49+AQ49+AT49+AW49+AZ49+BC49+BF49+BI49+BL49+BO49+BR49</f>
        <v>4249965.94</v>
      </c>
      <c r="BW49" s="77">
        <f t="shared" si="15"/>
        <v>0</v>
      </c>
      <c r="BX49" s="79">
        <f t="shared" si="15"/>
        <v>4300603.970000001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352500</v>
      </c>
      <c r="BS50" s="89">
        <v>0</v>
      </c>
      <c r="BT50" s="101">
        <v>356808.19</v>
      </c>
      <c r="BU50" s="76"/>
      <c r="BV50" s="85">
        <f t="shared" si="15"/>
        <v>352500</v>
      </c>
      <c r="BW50" s="77">
        <f t="shared" si="15"/>
        <v>0</v>
      </c>
      <c r="BX50" s="79">
        <f t="shared" si="15"/>
        <v>356808.19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4602465.94</v>
      </c>
      <c r="BS51" s="78">
        <f>BS49+BS50</f>
        <v>0</v>
      </c>
      <c r="BT51" s="77">
        <f>BT49+BT50</f>
        <v>4657412.160000001</v>
      </c>
      <c r="BU51" s="85"/>
      <c r="BV51" s="85">
        <f>BV49+BV50</f>
        <v>4602465.94</v>
      </c>
      <c r="BW51" s="77">
        <f>BW49+BW50</f>
        <v>0</v>
      </c>
      <c r="BX51" s="95">
        <f>BX49+BX50</f>
        <v>4657412.160000001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1082488.1400000001</v>
      </c>
      <c r="E53" s="86">
        <f t="shared" si="18"/>
        <v>0</v>
      </c>
      <c r="F53" s="86">
        <f t="shared" si="18"/>
        <v>1341018.07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106905.87</v>
      </c>
      <c r="K53" s="86">
        <f t="shared" si="18"/>
        <v>0</v>
      </c>
      <c r="L53" s="86">
        <f t="shared" si="18"/>
        <v>118860.09</v>
      </c>
      <c r="M53" s="86">
        <f t="shared" si="18"/>
        <v>339350.33</v>
      </c>
      <c r="N53" s="86">
        <f t="shared" si="18"/>
        <v>0</v>
      </c>
      <c r="O53" s="86">
        <f t="shared" si="18"/>
        <v>433899.62999999995</v>
      </c>
      <c r="P53" s="86">
        <f t="shared" si="18"/>
        <v>340581.96</v>
      </c>
      <c r="Q53" s="86">
        <f t="shared" si="18"/>
        <v>0</v>
      </c>
      <c r="R53" s="86">
        <f t="shared" si="18"/>
        <v>360427.67000000004</v>
      </c>
      <c r="S53" s="86">
        <f t="shared" si="18"/>
        <v>48020.21000000001</v>
      </c>
      <c r="T53" s="86">
        <f t="shared" si="18"/>
        <v>0</v>
      </c>
      <c r="U53" s="86">
        <f t="shared" si="18"/>
        <v>101665.3</v>
      </c>
      <c r="V53" s="86">
        <f t="shared" si="18"/>
        <v>19310</v>
      </c>
      <c r="W53" s="86">
        <f t="shared" si="18"/>
        <v>0</v>
      </c>
      <c r="X53" s="86">
        <f t="shared" si="18"/>
        <v>19310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576832.52</v>
      </c>
      <c r="AC53" s="86">
        <f t="shared" si="18"/>
        <v>0</v>
      </c>
      <c r="AD53" s="86">
        <f t="shared" si="18"/>
        <v>694328.8700000001</v>
      </c>
      <c r="AE53" s="86">
        <f t="shared" si="18"/>
        <v>280701.99</v>
      </c>
      <c r="AF53" s="86">
        <f t="shared" si="18"/>
        <v>0</v>
      </c>
      <c r="AG53" s="86">
        <f t="shared" si="18"/>
        <v>335033.68999999994</v>
      </c>
      <c r="AH53" s="86">
        <f t="shared" si="18"/>
        <v>28104.53</v>
      </c>
      <c r="AI53" s="86">
        <f t="shared" si="18"/>
        <v>0</v>
      </c>
      <c r="AJ53" s="86">
        <f aca="true" t="shared" si="19" ref="AJ53:BT53">AJ20+AJ28+AJ35+AJ42+AJ46+AJ51</f>
        <v>32554.68</v>
      </c>
      <c r="AK53" s="86">
        <f t="shared" si="19"/>
        <v>992662.78</v>
      </c>
      <c r="AL53" s="86">
        <f t="shared" si="19"/>
        <v>0</v>
      </c>
      <c r="AM53" s="86">
        <f t="shared" si="19"/>
        <v>1210113.5899999999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90156.34</v>
      </c>
      <c r="AX53" s="86">
        <f t="shared" si="19"/>
        <v>0</v>
      </c>
      <c r="AY53" s="86">
        <f t="shared" si="19"/>
        <v>90156.34</v>
      </c>
      <c r="AZ53" s="86">
        <f t="shared" si="19"/>
        <v>0</v>
      </c>
      <c r="BA53" s="86">
        <f t="shared" si="19"/>
        <v>0</v>
      </c>
      <c r="BB53" s="86">
        <f t="shared" si="19"/>
        <v>411598.85000000003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100093.93</v>
      </c>
      <c r="BJ53" s="86">
        <f t="shared" si="19"/>
        <v>0</v>
      </c>
      <c r="BK53" s="86">
        <f t="shared" si="19"/>
        <v>15000</v>
      </c>
      <c r="BL53" s="86">
        <f t="shared" si="19"/>
        <v>94548.18</v>
      </c>
      <c r="BM53" s="86">
        <f t="shared" si="19"/>
        <v>0</v>
      </c>
      <c r="BN53" s="86">
        <f t="shared" si="19"/>
        <v>94548.18</v>
      </c>
      <c r="BO53" s="86">
        <f t="shared" si="19"/>
        <v>50000</v>
      </c>
      <c r="BP53" s="86">
        <f t="shared" si="19"/>
        <v>0</v>
      </c>
      <c r="BQ53" s="86">
        <f t="shared" si="19"/>
        <v>50000</v>
      </c>
      <c r="BR53" s="86">
        <f t="shared" si="19"/>
        <v>4602465.94</v>
      </c>
      <c r="BS53" s="86">
        <f t="shared" si="19"/>
        <v>0</v>
      </c>
      <c r="BT53" s="86">
        <f t="shared" si="19"/>
        <v>4657412.160000001</v>
      </c>
      <c r="BU53" s="86">
        <f>BU8</f>
        <v>18210.46</v>
      </c>
      <c r="BV53" s="102">
        <f>BV8+BV20+BV28+BV35+BV42+BV46+BV51</f>
        <v>8770433.18</v>
      </c>
      <c r="BW53" s="87">
        <f>BW20+BW28+BW35+BW42+BW46+BW51</f>
        <v>0</v>
      </c>
      <c r="BX53" s="87">
        <f>BX20+BX28+BX35+BX42+BX46+BX51</f>
        <v>9965927.120000001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18210.46</v>
      </c>
      <c r="BV8" s="77">
        <f>BU8</f>
        <v>18210.46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622325.76</v>
      </c>
      <c r="E10" s="89">
        <v>0</v>
      </c>
      <c r="F10" s="90"/>
      <c r="G10" s="88"/>
      <c r="H10" s="89"/>
      <c r="I10" s="90"/>
      <c r="J10" s="97">
        <v>79000</v>
      </c>
      <c r="K10" s="89">
        <v>0</v>
      </c>
      <c r="L10" s="101"/>
      <c r="M10" s="91"/>
      <c r="N10" s="89"/>
      <c r="O10" s="90"/>
      <c r="P10" s="91">
        <v>94000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84000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879325.76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67093.90000000001</v>
      </c>
      <c r="E11" s="89">
        <v>0</v>
      </c>
      <c r="F11" s="90"/>
      <c r="G11" s="88"/>
      <c r="H11" s="89"/>
      <c r="I11" s="90"/>
      <c r="J11" s="97">
        <v>5650</v>
      </c>
      <c r="K11" s="89">
        <v>0</v>
      </c>
      <c r="L11" s="101"/>
      <c r="M11" s="91">
        <v>270</v>
      </c>
      <c r="N11" s="89">
        <v>0</v>
      </c>
      <c r="O11" s="90"/>
      <c r="P11" s="91">
        <v>7420</v>
      </c>
      <c r="Q11" s="89">
        <v>0</v>
      </c>
      <c r="R11" s="90"/>
      <c r="S11" s="91"/>
      <c r="T11" s="89"/>
      <c r="U11" s="90"/>
      <c r="V11" s="91">
        <v>310</v>
      </c>
      <c r="W11" s="89">
        <v>0</v>
      </c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6420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>
        <v>0</v>
      </c>
      <c r="BA11" s="89">
        <v>0</v>
      </c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87163.90000000001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321291.2</v>
      </c>
      <c r="E12" s="89">
        <v>0</v>
      </c>
      <c r="F12" s="90"/>
      <c r="G12" s="88"/>
      <c r="H12" s="89"/>
      <c r="I12" s="90"/>
      <c r="J12" s="97">
        <v>15085</v>
      </c>
      <c r="K12" s="89">
        <v>0</v>
      </c>
      <c r="L12" s="101"/>
      <c r="M12" s="91">
        <v>165672</v>
      </c>
      <c r="N12" s="89">
        <v>0</v>
      </c>
      <c r="O12" s="90"/>
      <c r="P12" s="91">
        <v>11600</v>
      </c>
      <c r="Q12" s="89">
        <v>0</v>
      </c>
      <c r="R12" s="90"/>
      <c r="S12" s="91">
        <v>29013.2</v>
      </c>
      <c r="T12" s="89">
        <v>0</v>
      </c>
      <c r="U12" s="90"/>
      <c r="V12" s="91">
        <v>2000</v>
      </c>
      <c r="W12" s="89">
        <v>0</v>
      </c>
      <c r="X12" s="90"/>
      <c r="Y12" s="91"/>
      <c r="Z12" s="89"/>
      <c r="AA12" s="90"/>
      <c r="AB12" s="91">
        <v>501514.11</v>
      </c>
      <c r="AC12" s="89">
        <v>0</v>
      </c>
      <c r="AD12" s="90"/>
      <c r="AE12" s="91">
        <v>204213.2</v>
      </c>
      <c r="AF12" s="89">
        <v>0</v>
      </c>
      <c r="AG12" s="90"/>
      <c r="AH12" s="91">
        <v>11500</v>
      </c>
      <c r="AI12" s="89">
        <v>0</v>
      </c>
      <c r="AJ12" s="90"/>
      <c r="AK12" s="91">
        <v>298612.61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>
        <v>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1560501.3199999998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13796.369999999999</v>
      </c>
      <c r="E13" s="89">
        <v>0</v>
      </c>
      <c r="F13" s="90"/>
      <c r="G13" s="88"/>
      <c r="H13" s="89"/>
      <c r="I13" s="90"/>
      <c r="J13" s="97">
        <v>6500</v>
      </c>
      <c r="K13" s="89">
        <v>0</v>
      </c>
      <c r="L13" s="101"/>
      <c r="M13" s="91">
        <v>41874.61</v>
      </c>
      <c r="N13" s="89">
        <v>0</v>
      </c>
      <c r="O13" s="90"/>
      <c r="P13" s="91">
        <v>36040</v>
      </c>
      <c r="Q13" s="89">
        <v>0</v>
      </c>
      <c r="R13" s="90"/>
      <c r="S13" s="91">
        <v>19007.010000000002</v>
      </c>
      <c r="T13" s="89">
        <v>0</v>
      </c>
      <c r="U13" s="90"/>
      <c r="V13" s="91">
        <v>17000</v>
      </c>
      <c r="W13" s="89">
        <v>0</v>
      </c>
      <c r="X13" s="90"/>
      <c r="Y13" s="91"/>
      <c r="Z13" s="89"/>
      <c r="AA13" s="90"/>
      <c r="AB13" s="91">
        <v>3548.56</v>
      </c>
      <c r="AC13" s="89">
        <v>0</v>
      </c>
      <c r="AD13" s="90"/>
      <c r="AE13" s="91">
        <v>2000</v>
      </c>
      <c r="AF13" s="89">
        <v>0</v>
      </c>
      <c r="AG13" s="90"/>
      <c r="AH13" s="91">
        <v>15000</v>
      </c>
      <c r="AI13" s="89">
        <v>0</v>
      </c>
      <c r="AJ13" s="90"/>
      <c r="AK13" s="91">
        <v>431270.17000000004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>
        <v>0</v>
      </c>
      <c r="BA13" s="89">
        <v>0</v>
      </c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586036.72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9883.75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9883.75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34033.44</v>
      </c>
      <c r="E19" s="89">
        <v>0</v>
      </c>
      <c r="F19" s="90"/>
      <c r="G19" s="88"/>
      <c r="H19" s="89"/>
      <c r="I19" s="90"/>
      <c r="J19" s="97">
        <v>295.87</v>
      </c>
      <c r="K19" s="89">
        <v>0</v>
      </c>
      <c r="L19" s="101"/>
      <c r="M19" s="97">
        <v>2636.17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1904.71</v>
      </c>
      <c r="AF19" s="89">
        <v>0</v>
      </c>
      <c r="AG19" s="101"/>
      <c r="AH19" s="97">
        <v>1604.53</v>
      </c>
      <c r="AI19" s="89">
        <v>0</v>
      </c>
      <c r="AJ19" s="101"/>
      <c r="AK19" s="97">
        <v>900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/>
      <c r="AZ19" s="97">
        <v>0</v>
      </c>
      <c r="BA19" s="89">
        <v>0</v>
      </c>
      <c r="BB19" s="101"/>
      <c r="BC19" s="97"/>
      <c r="BD19" s="89"/>
      <c r="BE19" s="101"/>
      <c r="BF19" s="97"/>
      <c r="BG19" s="89"/>
      <c r="BH19" s="101"/>
      <c r="BI19" s="97">
        <v>118860.12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160234.84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1058540.6700000002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106530.87</v>
      </c>
      <c r="K20" s="78">
        <f t="shared" si="1"/>
        <v>0</v>
      </c>
      <c r="L20" s="77">
        <f t="shared" si="1"/>
        <v>0</v>
      </c>
      <c r="M20" s="98">
        <f t="shared" si="1"/>
        <v>210452.78</v>
      </c>
      <c r="N20" s="78">
        <f t="shared" si="1"/>
        <v>0</v>
      </c>
      <c r="O20" s="77">
        <f t="shared" si="1"/>
        <v>0</v>
      </c>
      <c r="P20" s="98">
        <f t="shared" si="1"/>
        <v>149060</v>
      </c>
      <c r="Q20" s="78">
        <f t="shared" si="1"/>
        <v>0</v>
      </c>
      <c r="R20" s="77">
        <f t="shared" si="1"/>
        <v>0</v>
      </c>
      <c r="S20" s="98">
        <f t="shared" si="1"/>
        <v>48020.21000000001</v>
      </c>
      <c r="T20" s="78">
        <f t="shared" si="1"/>
        <v>0</v>
      </c>
      <c r="U20" s="77">
        <f t="shared" si="1"/>
        <v>0</v>
      </c>
      <c r="V20" s="98">
        <f t="shared" si="1"/>
        <v>19310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505062.67</v>
      </c>
      <c r="AC20" s="78">
        <f t="shared" si="1"/>
        <v>0</v>
      </c>
      <c r="AD20" s="77">
        <f t="shared" si="1"/>
        <v>0</v>
      </c>
      <c r="AE20" s="98">
        <f t="shared" si="1"/>
        <v>208117.91</v>
      </c>
      <c r="AF20" s="78">
        <f t="shared" si="1"/>
        <v>0</v>
      </c>
      <c r="AG20" s="77">
        <f t="shared" si="1"/>
        <v>0</v>
      </c>
      <c r="AH20" s="98">
        <f t="shared" si="1"/>
        <v>28104.53</v>
      </c>
      <c r="AI20" s="78">
        <f t="shared" si="1"/>
        <v>0</v>
      </c>
      <c r="AJ20" s="77">
        <f t="shared" si="1"/>
        <v>0</v>
      </c>
      <c r="AK20" s="98">
        <f t="shared" si="1"/>
        <v>821202.78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118860.12</v>
      </c>
      <c r="BJ20" s="78">
        <f t="shared" si="1"/>
        <v>0</v>
      </c>
      <c r="BK20" s="77">
        <f t="shared" si="1"/>
        <v>0</v>
      </c>
      <c r="BL20" s="98">
        <f t="shared" si="1"/>
        <v>9883.75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3283146.29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7000</v>
      </c>
      <c r="E24" s="89">
        <v>0</v>
      </c>
      <c r="F24" s="90"/>
      <c r="G24" s="88"/>
      <c r="H24" s="89"/>
      <c r="I24" s="90"/>
      <c r="J24" s="97">
        <v>375</v>
      </c>
      <c r="K24" s="89">
        <v>0</v>
      </c>
      <c r="L24" s="101"/>
      <c r="M24" s="97">
        <v>0</v>
      </c>
      <c r="N24" s="89">
        <v>0</v>
      </c>
      <c r="O24" s="101"/>
      <c r="P24" s="97">
        <v>4500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20000</v>
      </c>
      <c r="AF24" s="89">
        <v>0</v>
      </c>
      <c r="AG24" s="101"/>
      <c r="AH24" s="97"/>
      <c r="AI24" s="89"/>
      <c r="AJ24" s="101"/>
      <c r="AK24" s="97">
        <v>28000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59875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375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4500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59875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20985.920000000002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20985.920000000002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20985.920000000002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20985.920000000002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4249965.94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4249965.94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352500</v>
      </c>
      <c r="BS50" s="89">
        <v>0</v>
      </c>
      <c r="BT50" s="101"/>
      <c r="BU50" s="76"/>
      <c r="BV50" s="85">
        <f t="shared" si="9"/>
        <v>352500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4602465.94</v>
      </c>
      <c r="BS51" s="78">
        <f>BS49+BS50</f>
        <v>0</v>
      </c>
      <c r="BT51" s="77">
        <f>BT49+BT50</f>
        <v>0</v>
      </c>
      <c r="BU51" s="85"/>
      <c r="BV51" s="85">
        <f>BV49+BV50</f>
        <v>4602465.94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1065540.6700000002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106905.87</v>
      </c>
      <c r="K53" s="86">
        <f t="shared" si="11"/>
        <v>0</v>
      </c>
      <c r="L53" s="86">
        <f t="shared" si="11"/>
        <v>0</v>
      </c>
      <c r="M53" s="86">
        <f t="shared" si="11"/>
        <v>210452.78</v>
      </c>
      <c r="N53" s="86">
        <f t="shared" si="11"/>
        <v>0</v>
      </c>
      <c r="O53" s="86">
        <f t="shared" si="11"/>
        <v>0</v>
      </c>
      <c r="P53" s="86">
        <f t="shared" si="11"/>
        <v>153560</v>
      </c>
      <c r="Q53" s="86">
        <f t="shared" si="11"/>
        <v>0</v>
      </c>
      <c r="R53" s="86">
        <f t="shared" si="11"/>
        <v>0</v>
      </c>
      <c r="S53" s="86">
        <f t="shared" si="11"/>
        <v>48020.21000000001</v>
      </c>
      <c r="T53" s="86">
        <f t="shared" si="11"/>
        <v>0</v>
      </c>
      <c r="U53" s="86">
        <f t="shared" si="11"/>
        <v>0</v>
      </c>
      <c r="V53" s="86">
        <f t="shared" si="11"/>
        <v>19310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505062.67</v>
      </c>
      <c r="AC53" s="86">
        <f t="shared" si="11"/>
        <v>0</v>
      </c>
      <c r="AD53" s="86">
        <f t="shared" si="11"/>
        <v>0</v>
      </c>
      <c r="AE53" s="86">
        <f t="shared" si="11"/>
        <v>228117.91</v>
      </c>
      <c r="AF53" s="86">
        <f t="shared" si="11"/>
        <v>0</v>
      </c>
      <c r="AG53" s="86">
        <f t="shared" si="11"/>
        <v>0</v>
      </c>
      <c r="AH53" s="86">
        <f t="shared" si="11"/>
        <v>28104.53</v>
      </c>
      <c r="AI53" s="86">
        <f t="shared" si="11"/>
        <v>0</v>
      </c>
      <c r="AJ53" s="86">
        <f t="shared" si="11"/>
        <v>0</v>
      </c>
      <c r="AK53" s="86">
        <f t="shared" si="11"/>
        <v>849202.78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118860.12</v>
      </c>
      <c r="BJ53" s="86">
        <f t="shared" si="11"/>
        <v>0</v>
      </c>
      <c r="BK53" s="86">
        <f t="shared" si="11"/>
        <v>0</v>
      </c>
      <c r="BL53" s="86">
        <f t="shared" si="11"/>
        <v>30869.670000000002</v>
      </c>
      <c r="BM53" s="86">
        <f t="shared" si="11"/>
        <v>0</v>
      </c>
      <c r="BN53" s="86">
        <f t="shared" si="11"/>
        <v>0</v>
      </c>
      <c r="BO53" s="86">
        <f t="shared" si="11"/>
        <v>50000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4602465.94</v>
      </c>
      <c r="BS53" s="86">
        <f>BS20+BS28+BS35+BS42+BS46+BS51</f>
        <v>0</v>
      </c>
      <c r="BT53" s="86">
        <f>BT20+BT28+BT35+BT42+BT46+BT51</f>
        <v>0</v>
      </c>
      <c r="BU53" s="86">
        <f>BU8</f>
        <v>18210.46</v>
      </c>
      <c r="BV53" s="102">
        <f>BV8+BV20+BV28+BV35+BV42+BV46+BV51</f>
        <v>8034683.61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18210.46</v>
      </c>
      <c r="BV8" s="77">
        <f>BU8</f>
        <v>18210.46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622325.76</v>
      </c>
      <c r="E10" s="89">
        <v>0</v>
      </c>
      <c r="F10" s="90"/>
      <c r="G10" s="88"/>
      <c r="H10" s="89"/>
      <c r="I10" s="90"/>
      <c r="J10" s="97">
        <v>79000</v>
      </c>
      <c r="K10" s="89">
        <v>0</v>
      </c>
      <c r="L10" s="101"/>
      <c r="M10" s="91"/>
      <c r="N10" s="89"/>
      <c r="O10" s="90"/>
      <c r="P10" s="91">
        <v>94000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84000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879325.76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67093.90000000001</v>
      </c>
      <c r="E11" s="89">
        <v>0</v>
      </c>
      <c r="F11" s="90"/>
      <c r="G11" s="88"/>
      <c r="H11" s="89"/>
      <c r="I11" s="90"/>
      <c r="J11" s="97">
        <v>5650</v>
      </c>
      <c r="K11" s="89">
        <v>0</v>
      </c>
      <c r="L11" s="101"/>
      <c r="M11" s="91">
        <v>270</v>
      </c>
      <c r="N11" s="89">
        <v>0</v>
      </c>
      <c r="O11" s="90"/>
      <c r="P11" s="91">
        <v>7420</v>
      </c>
      <c r="Q11" s="89">
        <v>0</v>
      </c>
      <c r="R11" s="90"/>
      <c r="S11" s="91"/>
      <c r="T11" s="89"/>
      <c r="U11" s="90"/>
      <c r="V11" s="91">
        <v>310</v>
      </c>
      <c r="W11" s="89">
        <v>0</v>
      </c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6420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>
        <v>0</v>
      </c>
      <c r="BA11" s="89">
        <v>0</v>
      </c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87163.90000000001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321291.2</v>
      </c>
      <c r="E12" s="89">
        <v>0</v>
      </c>
      <c r="F12" s="90"/>
      <c r="G12" s="88"/>
      <c r="H12" s="89"/>
      <c r="I12" s="90"/>
      <c r="J12" s="97">
        <v>15085</v>
      </c>
      <c r="K12" s="89">
        <v>0</v>
      </c>
      <c r="L12" s="101"/>
      <c r="M12" s="91">
        <v>165672</v>
      </c>
      <c r="N12" s="89">
        <v>0</v>
      </c>
      <c r="O12" s="90"/>
      <c r="P12" s="91">
        <v>11600</v>
      </c>
      <c r="Q12" s="89">
        <v>0</v>
      </c>
      <c r="R12" s="90"/>
      <c r="S12" s="91">
        <v>29013.2</v>
      </c>
      <c r="T12" s="89">
        <v>0</v>
      </c>
      <c r="U12" s="90"/>
      <c r="V12" s="91">
        <v>2000</v>
      </c>
      <c r="W12" s="89">
        <v>0</v>
      </c>
      <c r="X12" s="90"/>
      <c r="Y12" s="91"/>
      <c r="Z12" s="89"/>
      <c r="AA12" s="90"/>
      <c r="AB12" s="91">
        <v>501514.11</v>
      </c>
      <c r="AC12" s="89">
        <v>0</v>
      </c>
      <c r="AD12" s="90"/>
      <c r="AE12" s="91">
        <v>204213.2</v>
      </c>
      <c r="AF12" s="89">
        <v>0</v>
      </c>
      <c r="AG12" s="90"/>
      <c r="AH12" s="91">
        <v>11500</v>
      </c>
      <c r="AI12" s="89">
        <v>0</v>
      </c>
      <c r="AJ12" s="90"/>
      <c r="AK12" s="91">
        <v>298612.61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>
        <v>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1560501.3199999998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13796.369999999999</v>
      </c>
      <c r="E13" s="89">
        <v>0</v>
      </c>
      <c r="F13" s="90"/>
      <c r="G13" s="88"/>
      <c r="H13" s="89"/>
      <c r="I13" s="90"/>
      <c r="J13" s="97">
        <v>6500</v>
      </c>
      <c r="K13" s="89">
        <v>0</v>
      </c>
      <c r="L13" s="101"/>
      <c r="M13" s="91">
        <v>41874.61</v>
      </c>
      <c r="N13" s="89">
        <v>0</v>
      </c>
      <c r="O13" s="90"/>
      <c r="P13" s="91">
        <v>36040</v>
      </c>
      <c r="Q13" s="89">
        <v>0</v>
      </c>
      <c r="R13" s="90"/>
      <c r="S13" s="91">
        <v>19007.010000000002</v>
      </c>
      <c r="T13" s="89">
        <v>0</v>
      </c>
      <c r="U13" s="90"/>
      <c r="V13" s="91">
        <v>17000</v>
      </c>
      <c r="W13" s="89">
        <v>0</v>
      </c>
      <c r="X13" s="90"/>
      <c r="Y13" s="91"/>
      <c r="Z13" s="89"/>
      <c r="AA13" s="90"/>
      <c r="AB13" s="91">
        <v>3548.56</v>
      </c>
      <c r="AC13" s="89">
        <v>0</v>
      </c>
      <c r="AD13" s="90"/>
      <c r="AE13" s="91">
        <v>2000</v>
      </c>
      <c r="AF13" s="89">
        <v>0</v>
      </c>
      <c r="AG13" s="90"/>
      <c r="AH13" s="91">
        <v>15000</v>
      </c>
      <c r="AI13" s="89">
        <v>0</v>
      </c>
      <c r="AJ13" s="90"/>
      <c r="AK13" s="91">
        <v>431270.17000000004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>
        <v>0</v>
      </c>
      <c r="BA13" s="89">
        <v>0</v>
      </c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586036.72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6922.740000000001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6922.740000000001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34033.44</v>
      </c>
      <c r="E19" s="89">
        <v>0</v>
      </c>
      <c r="F19" s="90"/>
      <c r="G19" s="88"/>
      <c r="H19" s="89"/>
      <c r="I19" s="90"/>
      <c r="J19" s="97">
        <v>295.87</v>
      </c>
      <c r="K19" s="89">
        <v>0</v>
      </c>
      <c r="L19" s="101"/>
      <c r="M19" s="97">
        <v>2636.17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1904.71</v>
      </c>
      <c r="AF19" s="89">
        <v>0</v>
      </c>
      <c r="AG19" s="101"/>
      <c r="AH19" s="97">
        <v>1604.53</v>
      </c>
      <c r="AI19" s="89">
        <v>0</v>
      </c>
      <c r="AJ19" s="101"/>
      <c r="AK19" s="97">
        <v>900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/>
      <c r="AZ19" s="97">
        <v>0</v>
      </c>
      <c r="BA19" s="89">
        <v>0</v>
      </c>
      <c r="BB19" s="101"/>
      <c r="BC19" s="97"/>
      <c r="BD19" s="89"/>
      <c r="BE19" s="101"/>
      <c r="BF19" s="97"/>
      <c r="BG19" s="89"/>
      <c r="BH19" s="101"/>
      <c r="BI19" s="97">
        <v>118860.12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160234.84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1058540.6700000002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106530.87</v>
      </c>
      <c r="K20" s="78">
        <f t="shared" si="1"/>
        <v>0</v>
      </c>
      <c r="L20" s="77">
        <f t="shared" si="1"/>
        <v>0</v>
      </c>
      <c r="M20" s="98">
        <f t="shared" si="1"/>
        <v>210452.78</v>
      </c>
      <c r="N20" s="78">
        <f t="shared" si="1"/>
        <v>0</v>
      </c>
      <c r="O20" s="77">
        <f t="shared" si="1"/>
        <v>0</v>
      </c>
      <c r="P20" s="98">
        <f t="shared" si="1"/>
        <v>149060</v>
      </c>
      <c r="Q20" s="78">
        <f t="shared" si="1"/>
        <v>0</v>
      </c>
      <c r="R20" s="77">
        <f t="shared" si="1"/>
        <v>0</v>
      </c>
      <c r="S20" s="98">
        <f t="shared" si="1"/>
        <v>48020.21000000001</v>
      </c>
      <c r="T20" s="78">
        <f t="shared" si="1"/>
        <v>0</v>
      </c>
      <c r="U20" s="77">
        <f t="shared" si="1"/>
        <v>0</v>
      </c>
      <c r="V20" s="98">
        <f t="shared" si="1"/>
        <v>19310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505062.67</v>
      </c>
      <c r="AC20" s="78">
        <f t="shared" si="1"/>
        <v>0</v>
      </c>
      <c r="AD20" s="77">
        <f t="shared" si="1"/>
        <v>0</v>
      </c>
      <c r="AE20" s="98">
        <f t="shared" si="1"/>
        <v>208117.91</v>
      </c>
      <c r="AF20" s="78">
        <f t="shared" si="1"/>
        <v>0</v>
      </c>
      <c r="AG20" s="77">
        <f t="shared" si="1"/>
        <v>0</v>
      </c>
      <c r="AH20" s="98">
        <f t="shared" si="1"/>
        <v>28104.53</v>
      </c>
      <c r="AI20" s="78">
        <f t="shared" si="1"/>
        <v>0</v>
      </c>
      <c r="AJ20" s="77">
        <f t="shared" si="1"/>
        <v>0</v>
      </c>
      <c r="AK20" s="98">
        <f t="shared" si="1"/>
        <v>821202.78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118860.12</v>
      </c>
      <c r="BJ20" s="78">
        <f t="shared" si="1"/>
        <v>0</v>
      </c>
      <c r="BK20" s="77">
        <f t="shared" si="1"/>
        <v>0</v>
      </c>
      <c r="BL20" s="98">
        <f t="shared" si="1"/>
        <v>6922.740000000001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3280185.2800000003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7000</v>
      </c>
      <c r="E24" s="89">
        <v>0</v>
      </c>
      <c r="F24" s="90"/>
      <c r="G24" s="88"/>
      <c r="H24" s="89"/>
      <c r="I24" s="90"/>
      <c r="J24" s="97">
        <v>375</v>
      </c>
      <c r="K24" s="89">
        <v>0</v>
      </c>
      <c r="L24" s="101"/>
      <c r="M24" s="97">
        <v>0</v>
      </c>
      <c r="N24" s="89">
        <v>0</v>
      </c>
      <c r="O24" s="101"/>
      <c r="P24" s="97">
        <v>4500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20000</v>
      </c>
      <c r="AF24" s="89">
        <v>0</v>
      </c>
      <c r="AG24" s="101"/>
      <c r="AH24" s="97"/>
      <c r="AI24" s="89"/>
      <c r="AJ24" s="101"/>
      <c r="AK24" s="97">
        <v>28000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59875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375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4500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59875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23946.93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23946.93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23946.93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23946.93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4249965.94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4249965.94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352500</v>
      </c>
      <c r="BS50" s="89">
        <v>0</v>
      </c>
      <c r="BT50" s="101"/>
      <c r="BU50" s="76"/>
      <c r="BV50" s="85">
        <f t="shared" si="9"/>
        <v>352500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4602465.94</v>
      </c>
      <c r="BS51" s="78">
        <f>BS49+BS50</f>
        <v>0</v>
      </c>
      <c r="BT51" s="77">
        <f>BT49+BT50</f>
        <v>0</v>
      </c>
      <c r="BU51" s="85"/>
      <c r="BV51" s="85">
        <f>BV49+BV50</f>
        <v>4602465.94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1065540.6700000002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106905.87</v>
      </c>
      <c r="K53" s="86">
        <f t="shared" si="11"/>
        <v>0</v>
      </c>
      <c r="L53" s="86">
        <f t="shared" si="11"/>
        <v>0</v>
      </c>
      <c r="M53" s="86">
        <f t="shared" si="11"/>
        <v>210452.78</v>
      </c>
      <c r="N53" s="86">
        <f t="shared" si="11"/>
        <v>0</v>
      </c>
      <c r="O53" s="86">
        <f t="shared" si="11"/>
        <v>0</v>
      </c>
      <c r="P53" s="86">
        <f t="shared" si="11"/>
        <v>153560</v>
      </c>
      <c r="Q53" s="86">
        <f t="shared" si="11"/>
        <v>0</v>
      </c>
      <c r="R53" s="86">
        <f t="shared" si="11"/>
        <v>0</v>
      </c>
      <c r="S53" s="86">
        <f t="shared" si="11"/>
        <v>48020.21000000001</v>
      </c>
      <c r="T53" s="86">
        <f t="shared" si="11"/>
        <v>0</v>
      </c>
      <c r="U53" s="86">
        <f t="shared" si="11"/>
        <v>0</v>
      </c>
      <c r="V53" s="86">
        <f t="shared" si="11"/>
        <v>19310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505062.67</v>
      </c>
      <c r="AC53" s="86">
        <f t="shared" si="11"/>
        <v>0</v>
      </c>
      <c r="AD53" s="86">
        <f t="shared" si="11"/>
        <v>0</v>
      </c>
      <c r="AE53" s="86">
        <f t="shared" si="11"/>
        <v>228117.91</v>
      </c>
      <c r="AF53" s="86">
        <f t="shared" si="11"/>
        <v>0</v>
      </c>
      <c r="AG53" s="86">
        <f t="shared" si="11"/>
        <v>0</v>
      </c>
      <c r="AH53" s="86">
        <f t="shared" si="11"/>
        <v>28104.53</v>
      </c>
      <c r="AI53" s="86">
        <f t="shared" si="11"/>
        <v>0</v>
      </c>
      <c r="AJ53" s="86">
        <f t="shared" si="11"/>
        <v>0</v>
      </c>
      <c r="AK53" s="86">
        <f t="shared" si="11"/>
        <v>849202.78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118860.12</v>
      </c>
      <c r="BJ53" s="86">
        <f t="shared" si="11"/>
        <v>0</v>
      </c>
      <c r="BK53" s="86">
        <f t="shared" si="11"/>
        <v>0</v>
      </c>
      <c r="BL53" s="86">
        <f t="shared" si="11"/>
        <v>30869.670000000002</v>
      </c>
      <c r="BM53" s="86">
        <f t="shared" si="11"/>
        <v>0</v>
      </c>
      <c r="BN53" s="86">
        <f t="shared" si="11"/>
        <v>0</v>
      </c>
      <c r="BO53" s="86">
        <f t="shared" si="11"/>
        <v>50000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4602465.94</v>
      </c>
      <c r="BS53" s="86">
        <f>BS20+BS28+BS35+BS42+BS46+BS51</f>
        <v>0</v>
      </c>
      <c r="BT53" s="86">
        <f>BT20+BT28+BT35+BT42+BT46+BT51</f>
        <v>0</v>
      </c>
      <c r="BU53" s="86">
        <f>BU8</f>
        <v>18210.46</v>
      </c>
      <c r="BV53" s="102">
        <f>BV8+BV20+BV28+BV35+BV42+BV46+BV51</f>
        <v>8034683.610000001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2018-04-12T10:31:28Z</dcterms:modified>
  <cp:category/>
  <cp:version/>
  <cp:contentType/>
  <cp:contentStatus/>
</cp:coreProperties>
</file>