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<sst xmlns="http://schemas.openxmlformats.org/spreadsheetml/2006/main" count="870" uniqueCount="151">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</sst>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528470.83</v>
      </c>
      <c r="E5" s="38"/>
    </row>
    <row r="6" spans="2:5" ht="15">
      <c r="B6" s="8"/>
      <c r="C6" s="5" t="s">
        <v>5</v>
      </c>
      <c r="D6" s="39">
        <v>201218.09</v>
      </c>
      <c r="E6" s="40"/>
    </row>
    <row r="7" spans="2:5" ht="15">
      <c r="B7" s="8"/>
      <c r="C7" s="5" t="s">
        <v>6</v>
      </c>
      <c r="D7" s="39">
        <v>2938.999999999971</v>
      </c>
      <c r="E7" s="40"/>
    </row>
    <row r="8" spans="2:5" ht="15.75" thickBot="1">
      <c r="B8" s="9"/>
      <c r="C8" s="6" t="s">
        <v>7</v>
      </c>
      <c r="D8" s="41"/>
      <c r="E8" s="42">
        <v>1303861.03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1104905.75</v>
      </c>
      <c r="E10" s="45">
        <v>1590933.75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1104905.75</v>
      </c>
      <c r="E16" s="51">
        <f>E10+E11+E12+E13+E14+E15</f>
        <v>1590933.75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1849184.98</v>
      </c>
      <c r="E18" s="45">
        <v>2163501.5500000003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1849184.98</v>
      </c>
      <c r="E23" s="51">
        <f>E18+E19+E20+E21+E22</f>
        <v>2163501.5500000003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163921.72</v>
      </c>
      <c r="E25" s="45">
        <v>747440.8600000001</v>
      </c>
    </row>
    <row r="26" spans="2:5" ht="15">
      <c r="B26" s="13">
        <v>30200</v>
      </c>
      <c r="C26" s="54" t="s">
        <v>28</v>
      </c>
      <c r="D26" s="39">
        <v>1700</v>
      </c>
      <c r="E26" s="45">
        <v>1700</v>
      </c>
    </row>
    <row r="27" spans="2:5" ht="15">
      <c r="B27" s="13">
        <v>30300</v>
      </c>
      <c r="C27" s="54" t="s">
        <v>29</v>
      </c>
      <c r="D27" s="39">
        <v>3500</v>
      </c>
      <c r="E27" s="45">
        <v>3965.55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94316.45</v>
      </c>
      <c r="E29" s="50">
        <v>103658.41</v>
      </c>
    </row>
    <row r="30" spans="2:5" ht="15.75" thickBot="1">
      <c r="B30" s="16">
        <v>30000</v>
      </c>
      <c r="C30" s="15" t="s">
        <v>32</v>
      </c>
      <c r="D30" s="48">
        <f>D25+D26+D27+D28+D29</f>
        <v>263438.17</v>
      </c>
      <c r="E30" s="51">
        <f>E25+E26+E27+E28+E29</f>
        <v>856764.8200000002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9415.56</v>
      </c>
    </row>
    <row r="34" spans="2:5" ht="15">
      <c r="B34" s="13">
        <v>40300</v>
      </c>
      <c r="C34" s="54" t="s">
        <v>37</v>
      </c>
      <c r="D34" s="61">
        <v>143000</v>
      </c>
      <c r="E34" s="45">
        <v>227557.53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48000</v>
      </c>
      <c r="E36" s="50">
        <v>53295.54</v>
      </c>
    </row>
    <row r="37" spans="2:5" ht="15.75" thickBot="1">
      <c r="B37" s="16">
        <v>40000</v>
      </c>
      <c r="C37" s="15" t="s">
        <v>40</v>
      </c>
      <c r="D37" s="48">
        <f>D32+D33+D34+D35+D36</f>
        <v>191000</v>
      </c>
      <c r="E37" s="51">
        <f>E32+E33+E34+E35+E36</f>
        <v>290268.63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>
        <v>50000</v>
      </c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50000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4149965.9400000004</v>
      </c>
      <c r="E54" s="45">
        <v>4149965.9400000004</v>
      </c>
    </row>
    <row r="55" spans="2:5" ht="15">
      <c r="B55" s="13">
        <v>90200</v>
      </c>
      <c r="C55" s="54" t="s">
        <v>62</v>
      </c>
      <c r="D55" s="61">
        <v>352500</v>
      </c>
      <c r="E55" s="62">
        <v>363753.65</v>
      </c>
    </row>
    <row r="56" spans="2:5" ht="15.75" thickBot="1">
      <c r="B56" s="16">
        <v>90000</v>
      </c>
      <c r="C56" s="15" t="s">
        <v>63</v>
      </c>
      <c r="D56" s="48">
        <f>D54+D55</f>
        <v>4502465.94</v>
      </c>
      <c r="E56" s="51">
        <f>E54+E55</f>
        <v>4513719.590000001</v>
      </c>
    </row>
    <row r="57" spans="2:5" ht="16.5" thickBot="1" thickTop="1">
      <c r="B57" s="109" t="s">
        <v>64</v>
      </c>
      <c r="C57" s="110"/>
      <c r="D57" s="52">
        <f>D16+D23+D30+D37+D43+D49+D52+D56</f>
        <v>7960994.84</v>
      </c>
      <c r="E57" s="55">
        <f>E16+E23+E30+E37+E43+E49+E52+E56</f>
        <v>9465188.34</v>
      </c>
    </row>
    <row r="58" spans="2:5" ht="16.5" thickBot="1" thickTop="1">
      <c r="B58" s="109" t="s">
        <v>65</v>
      </c>
      <c r="C58" s="110"/>
      <c r="D58" s="52">
        <f>D57+D5+D6+D7+D8</f>
        <v>8693622.76</v>
      </c>
      <c r="E58" s="55">
        <f>E57+E5+E6+E7+E8</f>
        <v>10769049.37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1083698.75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1083698.75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1840184.98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1840184.98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163921.72</v>
      </c>
      <c r="E25" s="45"/>
    </row>
    <row r="26" spans="2:5" ht="15">
      <c r="B26" s="13">
        <v>30200</v>
      </c>
      <c r="C26" s="54" t="s">
        <v>28</v>
      </c>
      <c r="D26" s="39">
        <v>1700</v>
      </c>
      <c r="E26" s="45"/>
    </row>
    <row r="27" spans="2:5" ht="15">
      <c r="B27" s="13">
        <v>30300</v>
      </c>
      <c r="C27" s="54" t="s">
        <v>29</v>
      </c>
      <c r="D27" s="39">
        <v>3500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44316.45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213438.16999999998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4149965.9400000004</v>
      </c>
      <c r="E54" s="45"/>
    </row>
    <row r="55" spans="2:5" ht="15">
      <c r="B55" s="13">
        <v>90200</v>
      </c>
      <c r="C55" s="54" t="s">
        <v>62</v>
      </c>
      <c r="D55" s="61">
        <v>352500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4502465.94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7744787.84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7744787.84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1083698.75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1083698.75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1840184.98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1840184.98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163921.72</v>
      </c>
      <c r="E25" s="45"/>
    </row>
    <row r="26" spans="2:5" ht="15">
      <c r="B26" s="13">
        <v>30200</v>
      </c>
      <c r="C26" s="54" t="s">
        <v>28</v>
      </c>
      <c r="D26" s="39">
        <v>1700</v>
      </c>
      <c r="E26" s="45"/>
    </row>
    <row r="27" spans="2:5" ht="15">
      <c r="B27" s="13">
        <v>30300</v>
      </c>
      <c r="C27" s="54" t="s">
        <v>29</v>
      </c>
      <c r="D27" s="39">
        <v>3500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44316.45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213438.16999999998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4149965.9400000004</v>
      </c>
      <c r="E54" s="45"/>
    </row>
    <row r="55" spans="2:5" ht="15">
      <c r="B55" s="13">
        <v>90200</v>
      </c>
      <c r="C55" s="54" t="s">
        <v>62</v>
      </c>
      <c r="D55" s="61">
        <v>352500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4502465.94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7744787.84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7744787.84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18210.46</v>
      </c>
      <c r="BV8" s="77">
        <f>BU8</f>
        <v>18210.46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634825.76</v>
      </c>
      <c r="E10" s="89">
        <v>0</v>
      </c>
      <c r="F10" s="90">
        <v>685653.1</v>
      </c>
      <c r="G10" s="88"/>
      <c r="H10" s="89"/>
      <c r="I10" s="90"/>
      <c r="J10" s="97">
        <v>77000</v>
      </c>
      <c r="K10" s="89">
        <v>0</v>
      </c>
      <c r="L10" s="101">
        <v>78536.24</v>
      </c>
      <c r="M10" s="91"/>
      <c r="N10" s="89"/>
      <c r="O10" s="90"/>
      <c r="P10" s="91">
        <v>91500</v>
      </c>
      <c r="Q10" s="89">
        <v>0</v>
      </c>
      <c r="R10" s="90">
        <v>92416.04000000001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>
        <v>80500</v>
      </c>
      <c r="AL10" s="89">
        <v>0</v>
      </c>
      <c r="AM10" s="90">
        <v>80987.16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>
        <v>0</v>
      </c>
      <c r="BA10" s="89">
        <v>0</v>
      </c>
      <c r="BB10" s="90">
        <v>0</v>
      </c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883825.76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937592.54</v>
      </c>
    </row>
    <row r="11" spans="2:76" ht="15">
      <c r="B11" s="13">
        <v>102</v>
      </c>
      <c r="C11" s="25" t="s">
        <v>92</v>
      </c>
      <c r="D11" s="88">
        <v>67199.40000000001</v>
      </c>
      <c r="E11" s="89">
        <v>0</v>
      </c>
      <c r="F11" s="90">
        <v>127643.01</v>
      </c>
      <c r="G11" s="88"/>
      <c r="H11" s="89"/>
      <c r="I11" s="90"/>
      <c r="J11" s="97">
        <v>5650</v>
      </c>
      <c r="K11" s="89">
        <v>0</v>
      </c>
      <c r="L11" s="101">
        <v>5650</v>
      </c>
      <c r="M11" s="91">
        <v>520</v>
      </c>
      <c r="N11" s="89">
        <v>0</v>
      </c>
      <c r="O11" s="90">
        <v>520</v>
      </c>
      <c r="P11" s="91">
        <v>7420</v>
      </c>
      <c r="Q11" s="89">
        <v>0</v>
      </c>
      <c r="R11" s="90">
        <v>7617.13</v>
      </c>
      <c r="S11" s="91"/>
      <c r="T11" s="89"/>
      <c r="U11" s="90"/>
      <c r="V11" s="91">
        <v>310</v>
      </c>
      <c r="W11" s="89">
        <v>0</v>
      </c>
      <c r="X11" s="90">
        <v>310</v>
      </c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6540</v>
      </c>
      <c r="AL11" s="89">
        <v>0</v>
      </c>
      <c r="AM11" s="90">
        <v>6540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>
        <v>0</v>
      </c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87639.40000000001</v>
      </c>
      <c r="BW11" s="77">
        <f t="shared" si="1"/>
        <v>0</v>
      </c>
      <c r="BX11" s="79">
        <f t="shared" si="2"/>
        <v>148280.14</v>
      </c>
    </row>
    <row r="12" spans="2:76" ht="15">
      <c r="B12" s="13">
        <v>103</v>
      </c>
      <c r="C12" s="25" t="s">
        <v>93</v>
      </c>
      <c r="D12" s="88">
        <v>394909.6</v>
      </c>
      <c r="E12" s="89">
        <v>0</v>
      </c>
      <c r="F12" s="90">
        <v>524400.8899999999</v>
      </c>
      <c r="G12" s="88"/>
      <c r="H12" s="89"/>
      <c r="I12" s="90"/>
      <c r="J12" s="97">
        <v>17085</v>
      </c>
      <c r="K12" s="89">
        <v>0</v>
      </c>
      <c r="L12" s="101">
        <v>23457.82</v>
      </c>
      <c r="M12" s="91">
        <v>162461</v>
      </c>
      <c r="N12" s="89">
        <v>0</v>
      </c>
      <c r="O12" s="90">
        <v>212774.55</v>
      </c>
      <c r="P12" s="91">
        <v>6600</v>
      </c>
      <c r="Q12" s="89">
        <v>0</v>
      </c>
      <c r="R12" s="90">
        <v>8133.82</v>
      </c>
      <c r="S12" s="91">
        <v>28013.2</v>
      </c>
      <c r="T12" s="89">
        <v>0</v>
      </c>
      <c r="U12" s="90">
        <v>67098.54000000001</v>
      </c>
      <c r="V12" s="91">
        <v>2000</v>
      </c>
      <c r="W12" s="89">
        <v>0</v>
      </c>
      <c r="X12" s="90">
        <v>2000</v>
      </c>
      <c r="Y12" s="91"/>
      <c r="Z12" s="89"/>
      <c r="AA12" s="90"/>
      <c r="AB12" s="91">
        <v>578815.59</v>
      </c>
      <c r="AC12" s="89">
        <v>0</v>
      </c>
      <c r="AD12" s="90">
        <v>649626.08</v>
      </c>
      <c r="AE12" s="91">
        <v>150145.57</v>
      </c>
      <c r="AF12" s="89">
        <v>0</v>
      </c>
      <c r="AG12" s="90">
        <v>184526.9</v>
      </c>
      <c r="AH12" s="91">
        <v>13000</v>
      </c>
      <c r="AI12" s="89">
        <v>0</v>
      </c>
      <c r="AJ12" s="90">
        <v>14069.720000000001</v>
      </c>
      <c r="AK12" s="91">
        <v>279035.36</v>
      </c>
      <c r="AL12" s="89">
        <v>0</v>
      </c>
      <c r="AM12" s="90">
        <v>333881.08999999997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401815.78</v>
      </c>
      <c r="BA12" s="89">
        <v>0</v>
      </c>
      <c r="BB12" s="90">
        <v>411752.80000000005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2033881.0999999999</v>
      </c>
      <c r="BW12" s="77">
        <f t="shared" si="1"/>
        <v>0</v>
      </c>
      <c r="BX12" s="79">
        <f t="shared" si="2"/>
        <v>2431722.21</v>
      </c>
    </row>
    <row r="13" spans="2:76" ht="15">
      <c r="B13" s="13">
        <v>104</v>
      </c>
      <c r="C13" s="25" t="s">
        <v>19</v>
      </c>
      <c r="D13" s="88">
        <v>14064.69</v>
      </c>
      <c r="E13" s="89">
        <v>0</v>
      </c>
      <c r="F13" s="90">
        <v>25514.66</v>
      </c>
      <c r="G13" s="88"/>
      <c r="H13" s="89"/>
      <c r="I13" s="90"/>
      <c r="J13" s="97">
        <v>6500</v>
      </c>
      <c r="K13" s="89">
        <v>0</v>
      </c>
      <c r="L13" s="101">
        <v>7300</v>
      </c>
      <c r="M13" s="91">
        <v>41874.61</v>
      </c>
      <c r="N13" s="89">
        <v>0</v>
      </c>
      <c r="O13" s="90">
        <v>54804.8</v>
      </c>
      <c r="P13" s="91">
        <v>27240</v>
      </c>
      <c r="Q13" s="89">
        <v>0</v>
      </c>
      <c r="R13" s="90">
        <v>40320</v>
      </c>
      <c r="S13" s="91">
        <v>19007.010000000002</v>
      </c>
      <c r="T13" s="89">
        <v>0</v>
      </c>
      <c r="U13" s="90">
        <v>35814.020000000004</v>
      </c>
      <c r="V13" s="91">
        <v>15000</v>
      </c>
      <c r="W13" s="89">
        <v>0</v>
      </c>
      <c r="X13" s="90">
        <v>15000</v>
      </c>
      <c r="Y13" s="91"/>
      <c r="Z13" s="89"/>
      <c r="AA13" s="90"/>
      <c r="AB13" s="91">
        <v>1500</v>
      </c>
      <c r="AC13" s="89">
        <v>0</v>
      </c>
      <c r="AD13" s="90">
        <v>3000</v>
      </c>
      <c r="AE13" s="91">
        <v>2000</v>
      </c>
      <c r="AF13" s="89">
        <v>0</v>
      </c>
      <c r="AG13" s="90">
        <v>2000</v>
      </c>
      <c r="AH13" s="91">
        <v>15000</v>
      </c>
      <c r="AI13" s="89">
        <v>0</v>
      </c>
      <c r="AJ13" s="90">
        <v>15000</v>
      </c>
      <c r="AK13" s="91">
        <v>365805.10000000003</v>
      </c>
      <c r="AL13" s="89">
        <v>0</v>
      </c>
      <c r="AM13" s="90">
        <v>450815.42000000004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>
        <v>21922.4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507991.41000000003</v>
      </c>
      <c r="BW13" s="77">
        <f t="shared" si="1"/>
        <v>0</v>
      </c>
      <c r="BX13" s="79">
        <f t="shared" si="2"/>
        <v>671491.3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17214.5</v>
      </c>
      <c r="BM16" s="89">
        <v>0</v>
      </c>
      <c r="BN16" s="90">
        <v>17214.5</v>
      </c>
      <c r="BO16" s="91"/>
      <c r="BP16" s="89"/>
      <c r="BQ16" s="90"/>
      <c r="BR16" s="97"/>
      <c r="BS16" s="89"/>
      <c r="BT16" s="101"/>
      <c r="BU16" s="76"/>
      <c r="BV16" s="85">
        <f t="shared" si="0"/>
        <v>17214.5</v>
      </c>
      <c r="BW16" s="77">
        <f t="shared" si="1"/>
        <v>0</v>
      </c>
      <c r="BX16" s="79">
        <f t="shared" si="2"/>
        <v>17214.5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34033.44</v>
      </c>
      <c r="E19" s="89">
        <v>0</v>
      </c>
      <c r="F19" s="90">
        <v>39176.55</v>
      </c>
      <c r="G19" s="88"/>
      <c r="H19" s="89"/>
      <c r="I19" s="90"/>
      <c r="J19" s="97">
        <v>295.87</v>
      </c>
      <c r="K19" s="89">
        <v>0</v>
      </c>
      <c r="L19" s="101">
        <v>295.87</v>
      </c>
      <c r="M19" s="97">
        <v>2636.17</v>
      </c>
      <c r="N19" s="89">
        <v>0</v>
      </c>
      <c r="O19" s="101">
        <v>2636.17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1904.71</v>
      </c>
      <c r="AF19" s="89">
        <v>0</v>
      </c>
      <c r="AG19" s="101">
        <v>1904.71</v>
      </c>
      <c r="AH19" s="97">
        <v>1604.53</v>
      </c>
      <c r="AI19" s="89">
        <v>0</v>
      </c>
      <c r="AJ19" s="101">
        <v>1604.53</v>
      </c>
      <c r="AK19" s="97">
        <v>400</v>
      </c>
      <c r="AL19" s="89">
        <v>0</v>
      </c>
      <c r="AM19" s="101">
        <v>400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>
        <v>0</v>
      </c>
      <c r="BC19" s="97"/>
      <c r="BD19" s="89"/>
      <c r="BE19" s="101"/>
      <c r="BF19" s="97"/>
      <c r="BG19" s="89"/>
      <c r="BH19" s="101"/>
      <c r="BI19" s="97">
        <v>81662</v>
      </c>
      <c r="BJ19" s="89">
        <v>0</v>
      </c>
      <c r="BK19" s="101">
        <v>15000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122536.72</v>
      </c>
      <c r="BW19" s="77">
        <f t="shared" si="1"/>
        <v>0</v>
      </c>
      <c r="BX19" s="79">
        <f t="shared" si="2"/>
        <v>61017.83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1145032.89</v>
      </c>
      <c r="E20" s="78">
        <f t="shared" si="3"/>
        <v>0</v>
      </c>
      <c r="F20" s="79">
        <f t="shared" si="3"/>
        <v>1402388.21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106530.87</v>
      </c>
      <c r="K20" s="78">
        <f t="shared" si="3"/>
        <v>0</v>
      </c>
      <c r="L20" s="77">
        <f t="shared" si="3"/>
        <v>115239.93</v>
      </c>
      <c r="M20" s="98">
        <f t="shared" si="3"/>
        <v>207491.78</v>
      </c>
      <c r="N20" s="78">
        <f t="shared" si="3"/>
        <v>0</v>
      </c>
      <c r="O20" s="77">
        <f t="shared" si="3"/>
        <v>270735.51999999996</v>
      </c>
      <c r="P20" s="98">
        <f t="shared" si="3"/>
        <v>132760</v>
      </c>
      <c r="Q20" s="78">
        <f t="shared" si="3"/>
        <v>0</v>
      </c>
      <c r="R20" s="77">
        <f t="shared" si="3"/>
        <v>148486.99000000002</v>
      </c>
      <c r="S20" s="98">
        <f t="shared" si="3"/>
        <v>47020.21000000001</v>
      </c>
      <c r="T20" s="78">
        <f t="shared" si="3"/>
        <v>0</v>
      </c>
      <c r="U20" s="77">
        <f t="shared" si="3"/>
        <v>102912.56000000001</v>
      </c>
      <c r="V20" s="98">
        <f t="shared" si="3"/>
        <v>17310</v>
      </c>
      <c r="W20" s="78">
        <f t="shared" si="3"/>
        <v>0</v>
      </c>
      <c r="X20" s="77">
        <f t="shared" si="3"/>
        <v>17310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580315.59</v>
      </c>
      <c r="AC20" s="78">
        <f t="shared" si="3"/>
        <v>0</v>
      </c>
      <c r="AD20" s="77">
        <f t="shared" si="3"/>
        <v>652626.08</v>
      </c>
      <c r="AE20" s="98">
        <f t="shared" si="3"/>
        <v>154050.28</v>
      </c>
      <c r="AF20" s="78">
        <f t="shared" si="3"/>
        <v>0</v>
      </c>
      <c r="AG20" s="77">
        <f t="shared" si="3"/>
        <v>188431.61</v>
      </c>
      <c r="AH20" s="98">
        <f t="shared" si="3"/>
        <v>29604.53</v>
      </c>
      <c r="AI20" s="78">
        <f t="shared" si="3"/>
        <v>0</v>
      </c>
      <c r="AJ20" s="77">
        <f t="shared" si="3"/>
        <v>30674.25</v>
      </c>
      <c r="AK20" s="98">
        <f t="shared" si="3"/>
        <v>732280.46</v>
      </c>
      <c r="AL20" s="78">
        <f t="shared" si="3"/>
        <v>0</v>
      </c>
      <c r="AM20" s="77">
        <f t="shared" si="3"/>
        <v>872623.67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401815.78</v>
      </c>
      <c r="BA20" s="78">
        <f t="shared" si="3"/>
        <v>0</v>
      </c>
      <c r="BB20" s="77">
        <f t="shared" si="3"/>
        <v>433675.20000000007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81662</v>
      </c>
      <c r="BJ20" s="78">
        <f t="shared" si="3"/>
        <v>0</v>
      </c>
      <c r="BK20" s="77">
        <f t="shared" si="3"/>
        <v>15000</v>
      </c>
      <c r="BL20" s="98">
        <f t="shared" si="3"/>
        <v>17214.5</v>
      </c>
      <c r="BM20" s="78">
        <f t="shared" si="3"/>
        <v>0</v>
      </c>
      <c r="BN20" s="77">
        <f t="shared" si="3"/>
        <v>17214.5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3653088.89</v>
      </c>
      <c r="BW20" s="77">
        <f>BW10+BW11+BW12+BW13+BW14+BW15+BW16+BW17+BW18+BW19</f>
        <v>0</v>
      </c>
      <c r="BX20" s="95">
        <f>BX10+BX11+BX12+BX13+BX14+BX15+BX16+BX17+BX18+BX19</f>
        <v>4267318.5200000005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>
        <v>45331.9</v>
      </c>
      <c r="G24" s="88"/>
      <c r="H24" s="89"/>
      <c r="I24" s="90"/>
      <c r="J24" s="97">
        <v>1375</v>
      </c>
      <c r="K24" s="89">
        <v>0</v>
      </c>
      <c r="L24" s="101">
        <v>1375</v>
      </c>
      <c r="M24" s="97">
        <v>16566.510000000002</v>
      </c>
      <c r="N24" s="89">
        <v>0</v>
      </c>
      <c r="O24" s="101">
        <v>19828.47</v>
      </c>
      <c r="P24" s="97">
        <v>0</v>
      </c>
      <c r="Q24" s="89">
        <v>0</v>
      </c>
      <c r="R24" s="101">
        <v>11191.570000000002</v>
      </c>
      <c r="S24" s="97">
        <v>0</v>
      </c>
      <c r="T24" s="89">
        <v>0</v>
      </c>
      <c r="U24" s="101">
        <v>1860.35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135000</v>
      </c>
      <c r="AC24" s="89">
        <v>0</v>
      </c>
      <c r="AD24" s="101">
        <v>144931.71</v>
      </c>
      <c r="AE24" s="97">
        <v>204651.58</v>
      </c>
      <c r="AF24" s="89">
        <v>0</v>
      </c>
      <c r="AG24" s="101">
        <v>212530.58</v>
      </c>
      <c r="AH24" s="97">
        <v>0</v>
      </c>
      <c r="AI24" s="89">
        <v>0</v>
      </c>
      <c r="AJ24" s="101">
        <v>0</v>
      </c>
      <c r="AK24" s="97">
        <v>28000</v>
      </c>
      <c r="AL24" s="89">
        <v>0</v>
      </c>
      <c r="AM24" s="101">
        <v>55938.520000000004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392593.08999999997</v>
      </c>
      <c r="BW24" s="77">
        <f t="shared" si="4"/>
        <v>0</v>
      </c>
      <c r="BX24" s="79">
        <f t="shared" si="4"/>
        <v>492988.1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>
        <v>0</v>
      </c>
      <c r="AL26" s="89">
        <v>0</v>
      </c>
      <c r="AM26" s="101">
        <v>13637.81</v>
      </c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13637.81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7000</v>
      </c>
      <c r="E28" s="78">
        <f t="shared" si="5"/>
        <v>0</v>
      </c>
      <c r="F28" s="79">
        <f t="shared" si="5"/>
        <v>45331.9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1375</v>
      </c>
      <c r="K28" s="78">
        <f t="shared" si="5"/>
        <v>0</v>
      </c>
      <c r="L28" s="77">
        <f t="shared" si="5"/>
        <v>1375</v>
      </c>
      <c r="M28" s="98">
        <f t="shared" si="5"/>
        <v>16566.510000000002</v>
      </c>
      <c r="N28" s="78">
        <f t="shared" si="5"/>
        <v>0</v>
      </c>
      <c r="O28" s="77">
        <f t="shared" si="5"/>
        <v>19828.47</v>
      </c>
      <c r="P28" s="98">
        <f t="shared" si="5"/>
        <v>0</v>
      </c>
      <c r="Q28" s="78">
        <f t="shared" si="5"/>
        <v>0</v>
      </c>
      <c r="R28" s="77">
        <f t="shared" si="5"/>
        <v>11191.570000000002</v>
      </c>
      <c r="S28" s="98">
        <f t="shared" si="5"/>
        <v>0</v>
      </c>
      <c r="T28" s="78">
        <f t="shared" si="5"/>
        <v>0</v>
      </c>
      <c r="U28" s="77">
        <f t="shared" si="5"/>
        <v>1860.35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135000</v>
      </c>
      <c r="AC28" s="78">
        <f t="shared" si="5"/>
        <v>0</v>
      </c>
      <c r="AD28" s="77">
        <f t="shared" si="5"/>
        <v>144931.71</v>
      </c>
      <c r="AE28" s="98">
        <f t="shared" si="5"/>
        <v>204651.58</v>
      </c>
      <c r="AF28" s="78">
        <f t="shared" si="5"/>
        <v>0</v>
      </c>
      <c r="AG28" s="77">
        <f t="shared" si="5"/>
        <v>212530.58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28000</v>
      </c>
      <c r="AL28" s="78">
        <f t="shared" si="6"/>
        <v>0</v>
      </c>
      <c r="AM28" s="77">
        <f t="shared" si="6"/>
        <v>69576.33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392593.08999999997</v>
      </c>
      <c r="BW28" s="77">
        <f>BW23+BW24+BW25+BW26+BW27</f>
        <v>0</v>
      </c>
      <c r="BX28" s="95">
        <f>BX23+BX24+BX25+BX26+BX27</f>
        <v>506625.91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77264.37999999999</v>
      </c>
      <c r="BM40" s="89">
        <v>0</v>
      </c>
      <c r="BN40" s="101">
        <v>77264.37999999999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77264.37999999999</v>
      </c>
      <c r="BW40" s="77">
        <f t="shared" si="10"/>
        <v>0</v>
      </c>
      <c r="BX40" s="79">
        <f t="shared" si="10"/>
        <v>77264.37999999999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77264.37999999999</v>
      </c>
      <c r="BM42" s="78">
        <f t="shared" si="12"/>
        <v>0</v>
      </c>
      <c r="BN42" s="77">
        <f t="shared" si="12"/>
        <v>77264.37999999999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77264.37999999999</v>
      </c>
      <c r="BW42" s="77">
        <f>BW38+BW39+BW40+BW41</f>
        <v>0</v>
      </c>
      <c r="BX42" s="95">
        <f>BX38+BX39+BX40+BX41</f>
        <v>77264.37999999999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>
        <v>50000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</v>
      </c>
      <c r="BP46" s="78">
        <f>BP45</f>
        <v>0</v>
      </c>
      <c r="BQ46" s="95">
        <f>BQ45</f>
        <v>50000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50000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4149965.9400000004</v>
      </c>
      <c r="BS49" s="89">
        <v>0</v>
      </c>
      <c r="BT49" s="101">
        <v>4210961.48</v>
      </c>
      <c r="BU49" s="76"/>
      <c r="BV49" s="85">
        <f aca="true" t="shared" si="15" ref="BV49:BX50">D49+G49+J49+M49+P49+S49+V49+Y49+AB49+AE49+AH49+AK49+AN49+AQ49+AT49+AW49+AZ49+BC49+BF49+BI49+BL49+BO49+BR49</f>
        <v>4149965.9400000004</v>
      </c>
      <c r="BW49" s="77">
        <f t="shared" si="15"/>
        <v>0</v>
      </c>
      <c r="BX49" s="79">
        <f t="shared" si="15"/>
        <v>4210961.48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352500</v>
      </c>
      <c r="BS50" s="89">
        <v>0</v>
      </c>
      <c r="BT50" s="101">
        <v>362554.14</v>
      </c>
      <c r="BU50" s="76"/>
      <c r="BV50" s="85">
        <f t="shared" si="15"/>
        <v>352500</v>
      </c>
      <c r="BW50" s="77">
        <f t="shared" si="15"/>
        <v>0</v>
      </c>
      <c r="BX50" s="79">
        <f t="shared" si="15"/>
        <v>362554.14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4502465.94</v>
      </c>
      <c r="BS51" s="78">
        <f>BS49+BS50</f>
        <v>0</v>
      </c>
      <c r="BT51" s="77">
        <f>BT49+BT50</f>
        <v>4573515.62</v>
      </c>
      <c r="BU51" s="85"/>
      <c r="BV51" s="85">
        <f>BV49+BV50</f>
        <v>4502465.94</v>
      </c>
      <c r="BW51" s="77">
        <f>BW49+BW50</f>
        <v>0</v>
      </c>
      <c r="BX51" s="95">
        <f>BX49+BX50</f>
        <v>4573515.62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1152032.89</v>
      </c>
      <c r="E53" s="86">
        <f t="shared" si="18"/>
        <v>0</v>
      </c>
      <c r="F53" s="86">
        <f t="shared" si="18"/>
        <v>1447720.1099999999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107905.87</v>
      </c>
      <c r="K53" s="86">
        <f t="shared" si="18"/>
        <v>0</v>
      </c>
      <c r="L53" s="86">
        <f t="shared" si="18"/>
        <v>116614.93</v>
      </c>
      <c r="M53" s="86">
        <f t="shared" si="18"/>
        <v>224058.29</v>
      </c>
      <c r="N53" s="86">
        <f t="shared" si="18"/>
        <v>0</v>
      </c>
      <c r="O53" s="86">
        <f t="shared" si="18"/>
        <v>290563.99</v>
      </c>
      <c r="P53" s="86">
        <f t="shared" si="18"/>
        <v>132760</v>
      </c>
      <c r="Q53" s="86">
        <f t="shared" si="18"/>
        <v>0</v>
      </c>
      <c r="R53" s="86">
        <f t="shared" si="18"/>
        <v>159678.56000000003</v>
      </c>
      <c r="S53" s="86">
        <f t="shared" si="18"/>
        <v>47020.21000000001</v>
      </c>
      <c r="T53" s="86">
        <f t="shared" si="18"/>
        <v>0</v>
      </c>
      <c r="U53" s="86">
        <f t="shared" si="18"/>
        <v>104772.91000000002</v>
      </c>
      <c r="V53" s="86">
        <f t="shared" si="18"/>
        <v>17310</v>
      </c>
      <c r="W53" s="86">
        <f t="shared" si="18"/>
        <v>0</v>
      </c>
      <c r="X53" s="86">
        <f t="shared" si="18"/>
        <v>17310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715315.59</v>
      </c>
      <c r="AC53" s="86">
        <f t="shared" si="18"/>
        <v>0</v>
      </c>
      <c r="AD53" s="86">
        <f t="shared" si="18"/>
        <v>797557.7899999999</v>
      </c>
      <c r="AE53" s="86">
        <f t="shared" si="18"/>
        <v>358701.86</v>
      </c>
      <c r="AF53" s="86">
        <f t="shared" si="18"/>
        <v>0</v>
      </c>
      <c r="AG53" s="86">
        <f t="shared" si="18"/>
        <v>400962.18999999994</v>
      </c>
      <c r="AH53" s="86">
        <f t="shared" si="18"/>
        <v>29604.53</v>
      </c>
      <c r="AI53" s="86">
        <f t="shared" si="18"/>
        <v>0</v>
      </c>
      <c r="AJ53" s="86">
        <f aca="true" t="shared" si="19" ref="AJ53:BT53">AJ20+AJ28+AJ35+AJ42+AJ46+AJ51</f>
        <v>30674.25</v>
      </c>
      <c r="AK53" s="86">
        <f t="shared" si="19"/>
        <v>760280.46</v>
      </c>
      <c r="AL53" s="86">
        <f t="shared" si="19"/>
        <v>0</v>
      </c>
      <c r="AM53" s="86">
        <f t="shared" si="19"/>
        <v>942200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401815.78</v>
      </c>
      <c r="BA53" s="86">
        <f t="shared" si="19"/>
        <v>0</v>
      </c>
      <c r="BB53" s="86">
        <f t="shared" si="19"/>
        <v>433675.20000000007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81662</v>
      </c>
      <c r="BJ53" s="86">
        <f t="shared" si="19"/>
        <v>0</v>
      </c>
      <c r="BK53" s="86">
        <f t="shared" si="19"/>
        <v>15000</v>
      </c>
      <c r="BL53" s="86">
        <f t="shared" si="19"/>
        <v>94478.87999999999</v>
      </c>
      <c r="BM53" s="86">
        <f t="shared" si="19"/>
        <v>0</v>
      </c>
      <c r="BN53" s="86">
        <f t="shared" si="19"/>
        <v>94478.87999999999</v>
      </c>
      <c r="BO53" s="86">
        <f t="shared" si="19"/>
        <v>50000</v>
      </c>
      <c r="BP53" s="86">
        <f t="shared" si="19"/>
        <v>0</v>
      </c>
      <c r="BQ53" s="86">
        <f t="shared" si="19"/>
        <v>50000</v>
      </c>
      <c r="BR53" s="86">
        <f t="shared" si="19"/>
        <v>4502465.94</v>
      </c>
      <c r="BS53" s="86">
        <f t="shared" si="19"/>
        <v>0</v>
      </c>
      <c r="BT53" s="86">
        <f t="shared" si="19"/>
        <v>4573515.62</v>
      </c>
      <c r="BU53" s="86">
        <f>BU8</f>
        <v>18210.46</v>
      </c>
      <c r="BV53" s="102">
        <f>BV8+BV20+BV28+BV35+BV42+BV46+BV51</f>
        <v>8693622.76</v>
      </c>
      <c r="BW53" s="87">
        <f>BW20+BW28+BW35+BW42+BW46+BW51</f>
        <v>0</v>
      </c>
      <c r="BX53" s="87">
        <f>BX20+BX28+BX35+BX42+BX46+BX51</f>
        <v>9474724.43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18210.46</v>
      </c>
      <c r="BV8" s="77">
        <f>BU8</f>
        <v>18210.46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634825.76</v>
      </c>
      <c r="E10" s="89">
        <v>0</v>
      </c>
      <c r="F10" s="90"/>
      <c r="G10" s="88"/>
      <c r="H10" s="89"/>
      <c r="I10" s="90"/>
      <c r="J10" s="97">
        <v>77000</v>
      </c>
      <c r="K10" s="89">
        <v>0</v>
      </c>
      <c r="L10" s="101"/>
      <c r="M10" s="91"/>
      <c r="N10" s="89"/>
      <c r="O10" s="90"/>
      <c r="P10" s="91">
        <v>91500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80500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>
        <v>0</v>
      </c>
      <c r="BA10" s="89">
        <v>0</v>
      </c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883825.76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67199.40000000001</v>
      </c>
      <c r="E11" s="89">
        <v>0</v>
      </c>
      <c r="F11" s="90"/>
      <c r="G11" s="88"/>
      <c r="H11" s="89"/>
      <c r="I11" s="90"/>
      <c r="J11" s="97">
        <v>5650</v>
      </c>
      <c r="K11" s="89">
        <v>0</v>
      </c>
      <c r="L11" s="101"/>
      <c r="M11" s="91">
        <v>270</v>
      </c>
      <c r="N11" s="89">
        <v>0</v>
      </c>
      <c r="O11" s="90"/>
      <c r="P11" s="91">
        <v>7420</v>
      </c>
      <c r="Q11" s="89">
        <v>0</v>
      </c>
      <c r="R11" s="90"/>
      <c r="S11" s="91"/>
      <c r="T11" s="89"/>
      <c r="U11" s="90"/>
      <c r="V11" s="91">
        <v>310</v>
      </c>
      <c r="W11" s="89">
        <v>0</v>
      </c>
      <c r="X11" s="90"/>
      <c r="Y11" s="91"/>
      <c r="Z11" s="89"/>
      <c r="AA11" s="90"/>
      <c r="AB11" s="91">
        <v>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6540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87389.40000000001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323873.2</v>
      </c>
      <c r="E12" s="89">
        <v>0</v>
      </c>
      <c r="F12" s="90"/>
      <c r="G12" s="88"/>
      <c r="H12" s="89"/>
      <c r="I12" s="90"/>
      <c r="J12" s="97">
        <v>17085</v>
      </c>
      <c r="K12" s="89">
        <v>0</v>
      </c>
      <c r="L12" s="101"/>
      <c r="M12" s="91">
        <v>159772</v>
      </c>
      <c r="N12" s="89">
        <v>0</v>
      </c>
      <c r="O12" s="90"/>
      <c r="P12" s="91">
        <v>6600</v>
      </c>
      <c r="Q12" s="89">
        <v>0</v>
      </c>
      <c r="R12" s="90"/>
      <c r="S12" s="91">
        <v>28013.2</v>
      </c>
      <c r="T12" s="89">
        <v>0</v>
      </c>
      <c r="U12" s="90"/>
      <c r="V12" s="91">
        <v>2000</v>
      </c>
      <c r="W12" s="89">
        <v>0</v>
      </c>
      <c r="X12" s="90"/>
      <c r="Y12" s="91"/>
      <c r="Z12" s="89"/>
      <c r="AA12" s="90"/>
      <c r="AB12" s="91">
        <v>491007.88999999996</v>
      </c>
      <c r="AC12" s="89">
        <v>0</v>
      </c>
      <c r="AD12" s="90"/>
      <c r="AE12" s="91">
        <v>135413.2</v>
      </c>
      <c r="AF12" s="89">
        <v>0</v>
      </c>
      <c r="AG12" s="90"/>
      <c r="AH12" s="91">
        <v>19500</v>
      </c>
      <c r="AI12" s="89">
        <v>0</v>
      </c>
      <c r="AJ12" s="90"/>
      <c r="AK12" s="91">
        <v>279035.36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1462299.85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14064.69</v>
      </c>
      <c r="E13" s="89">
        <v>0</v>
      </c>
      <c r="F13" s="90"/>
      <c r="G13" s="88"/>
      <c r="H13" s="89"/>
      <c r="I13" s="90"/>
      <c r="J13" s="97">
        <v>6500</v>
      </c>
      <c r="K13" s="89">
        <v>0</v>
      </c>
      <c r="L13" s="101"/>
      <c r="M13" s="91">
        <v>41874.61</v>
      </c>
      <c r="N13" s="89">
        <v>0</v>
      </c>
      <c r="O13" s="90"/>
      <c r="P13" s="91">
        <v>16370.37</v>
      </c>
      <c r="Q13" s="89">
        <v>0</v>
      </c>
      <c r="R13" s="90"/>
      <c r="S13" s="91">
        <v>19007.010000000002</v>
      </c>
      <c r="T13" s="89">
        <v>0</v>
      </c>
      <c r="U13" s="90"/>
      <c r="V13" s="91">
        <v>15000</v>
      </c>
      <c r="W13" s="89">
        <v>0</v>
      </c>
      <c r="X13" s="90"/>
      <c r="Y13" s="91"/>
      <c r="Z13" s="89"/>
      <c r="AA13" s="90"/>
      <c r="AB13" s="91">
        <v>1500</v>
      </c>
      <c r="AC13" s="89">
        <v>0</v>
      </c>
      <c r="AD13" s="90"/>
      <c r="AE13" s="91">
        <v>2000</v>
      </c>
      <c r="AF13" s="89">
        <v>0</v>
      </c>
      <c r="AG13" s="90"/>
      <c r="AH13" s="91">
        <v>15000</v>
      </c>
      <c r="AI13" s="89">
        <v>0</v>
      </c>
      <c r="AJ13" s="90"/>
      <c r="AK13" s="91">
        <v>339987.15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471303.83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12992.05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12992.05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34033.44</v>
      </c>
      <c r="E19" s="89">
        <v>0</v>
      </c>
      <c r="F19" s="90"/>
      <c r="G19" s="88"/>
      <c r="H19" s="89"/>
      <c r="I19" s="90"/>
      <c r="J19" s="97">
        <v>295.87</v>
      </c>
      <c r="K19" s="89">
        <v>0</v>
      </c>
      <c r="L19" s="101"/>
      <c r="M19" s="97">
        <v>2636.17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1904.71</v>
      </c>
      <c r="AF19" s="89">
        <v>0</v>
      </c>
      <c r="AG19" s="101"/>
      <c r="AH19" s="97">
        <v>1604.53</v>
      </c>
      <c r="AI19" s="89">
        <v>0</v>
      </c>
      <c r="AJ19" s="101"/>
      <c r="AK19" s="97">
        <v>400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78564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119438.72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1073996.49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106530.87</v>
      </c>
      <c r="K20" s="78">
        <f t="shared" si="1"/>
        <v>0</v>
      </c>
      <c r="L20" s="77">
        <f t="shared" si="1"/>
        <v>0</v>
      </c>
      <c r="M20" s="98">
        <f t="shared" si="1"/>
        <v>204552.78</v>
      </c>
      <c r="N20" s="78">
        <f t="shared" si="1"/>
        <v>0</v>
      </c>
      <c r="O20" s="77">
        <f t="shared" si="1"/>
        <v>0</v>
      </c>
      <c r="P20" s="98">
        <f t="shared" si="1"/>
        <v>121890.37</v>
      </c>
      <c r="Q20" s="78">
        <f t="shared" si="1"/>
        <v>0</v>
      </c>
      <c r="R20" s="77">
        <f t="shared" si="1"/>
        <v>0</v>
      </c>
      <c r="S20" s="98">
        <f t="shared" si="1"/>
        <v>47020.21000000001</v>
      </c>
      <c r="T20" s="78">
        <f t="shared" si="1"/>
        <v>0</v>
      </c>
      <c r="U20" s="77">
        <f t="shared" si="1"/>
        <v>0</v>
      </c>
      <c r="V20" s="98">
        <f t="shared" si="1"/>
        <v>17310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492507.88999999996</v>
      </c>
      <c r="AC20" s="78">
        <f t="shared" si="1"/>
        <v>0</v>
      </c>
      <c r="AD20" s="77">
        <f t="shared" si="1"/>
        <v>0</v>
      </c>
      <c r="AE20" s="98">
        <f t="shared" si="1"/>
        <v>139317.91</v>
      </c>
      <c r="AF20" s="78">
        <f t="shared" si="1"/>
        <v>0</v>
      </c>
      <c r="AG20" s="77">
        <f t="shared" si="1"/>
        <v>0</v>
      </c>
      <c r="AH20" s="98">
        <f t="shared" si="1"/>
        <v>36104.53</v>
      </c>
      <c r="AI20" s="78">
        <f t="shared" si="1"/>
        <v>0</v>
      </c>
      <c r="AJ20" s="77">
        <f t="shared" si="1"/>
        <v>0</v>
      </c>
      <c r="AK20" s="98">
        <f t="shared" si="1"/>
        <v>706462.51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78564</v>
      </c>
      <c r="BJ20" s="78">
        <f t="shared" si="1"/>
        <v>0</v>
      </c>
      <c r="BK20" s="77">
        <f t="shared" si="1"/>
        <v>0</v>
      </c>
      <c r="BL20" s="98">
        <f t="shared" si="1"/>
        <v>12992.05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3037249.6100000003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>
        <v>375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20000</v>
      </c>
      <c r="AF24" s="89">
        <v>0</v>
      </c>
      <c r="AG24" s="101"/>
      <c r="AH24" s="97">
        <v>0</v>
      </c>
      <c r="AI24" s="89">
        <v>0</v>
      </c>
      <c r="AJ24" s="101"/>
      <c r="AK24" s="97">
        <v>28000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55375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375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55375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81486.83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81486.83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81486.83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81486.83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4149965.9400000004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4149965.9400000004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352500</v>
      </c>
      <c r="BS50" s="89">
        <v>0</v>
      </c>
      <c r="BT50" s="101"/>
      <c r="BU50" s="76"/>
      <c r="BV50" s="85">
        <f t="shared" si="9"/>
        <v>352500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4502465.94</v>
      </c>
      <c r="BS51" s="78">
        <f>BS49+BS50</f>
        <v>0</v>
      </c>
      <c r="BT51" s="77">
        <f>BT49+BT50</f>
        <v>0</v>
      </c>
      <c r="BU51" s="85"/>
      <c r="BV51" s="85">
        <f>BV49+BV50</f>
        <v>4502465.94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1080996.49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106905.87</v>
      </c>
      <c r="K53" s="86">
        <f t="shared" si="11"/>
        <v>0</v>
      </c>
      <c r="L53" s="86">
        <f t="shared" si="11"/>
        <v>0</v>
      </c>
      <c r="M53" s="86">
        <f t="shared" si="11"/>
        <v>204552.78</v>
      </c>
      <c r="N53" s="86">
        <f t="shared" si="11"/>
        <v>0</v>
      </c>
      <c r="O53" s="86">
        <f t="shared" si="11"/>
        <v>0</v>
      </c>
      <c r="P53" s="86">
        <f t="shared" si="11"/>
        <v>121890.37</v>
      </c>
      <c r="Q53" s="86">
        <f t="shared" si="11"/>
        <v>0</v>
      </c>
      <c r="R53" s="86">
        <f t="shared" si="11"/>
        <v>0</v>
      </c>
      <c r="S53" s="86">
        <f t="shared" si="11"/>
        <v>47020.21000000001</v>
      </c>
      <c r="T53" s="86">
        <f t="shared" si="11"/>
        <v>0</v>
      </c>
      <c r="U53" s="86">
        <f t="shared" si="11"/>
        <v>0</v>
      </c>
      <c r="V53" s="86">
        <f t="shared" si="11"/>
        <v>17310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492507.88999999996</v>
      </c>
      <c r="AC53" s="86">
        <f t="shared" si="11"/>
        <v>0</v>
      </c>
      <c r="AD53" s="86">
        <f t="shared" si="11"/>
        <v>0</v>
      </c>
      <c r="AE53" s="86">
        <f t="shared" si="11"/>
        <v>159317.91</v>
      </c>
      <c r="AF53" s="86">
        <f t="shared" si="11"/>
        <v>0</v>
      </c>
      <c r="AG53" s="86">
        <f t="shared" si="11"/>
        <v>0</v>
      </c>
      <c r="AH53" s="86">
        <f t="shared" si="11"/>
        <v>36104.53</v>
      </c>
      <c r="AI53" s="86">
        <f t="shared" si="11"/>
        <v>0</v>
      </c>
      <c r="AJ53" s="86">
        <f t="shared" si="11"/>
        <v>0</v>
      </c>
      <c r="AK53" s="86">
        <f t="shared" si="11"/>
        <v>734462.51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78564</v>
      </c>
      <c r="BJ53" s="86">
        <f t="shared" si="11"/>
        <v>0</v>
      </c>
      <c r="BK53" s="86">
        <f t="shared" si="11"/>
        <v>0</v>
      </c>
      <c r="BL53" s="86">
        <f t="shared" si="11"/>
        <v>94478.88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4502465.94</v>
      </c>
      <c r="BS53" s="86">
        <f>BS20+BS28+BS35+BS42+BS46+BS51</f>
        <v>0</v>
      </c>
      <c r="BT53" s="86">
        <f>BT20+BT28+BT35+BT42+BT46+BT51</f>
        <v>0</v>
      </c>
      <c r="BU53" s="86">
        <f>BU8</f>
        <v>18210.46</v>
      </c>
      <c r="BV53" s="102">
        <f>BV8+BV20+BV28+BV35+BV42+BV46+BV51</f>
        <v>7744787.840000001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18210.46</v>
      </c>
      <c r="BV8" s="77">
        <f>BU8</f>
        <v>18210.46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634825.76</v>
      </c>
      <c r="E10" s="89">
        <v>0</v>
      </c>
      <c r="F10" s="90"/>
      <c r="G10" s="88"/>
      <c r="H10" s="89"/>
      <c r="I10" s="90"/>
      <c r="J10" s="97">
        <v>77000</v>
      </c>
      <c r="K10" s="89">
        <v>0</v>
      </c>
      <c r="L10" s="101"/>
      <c r="M10" s="91"/>
      <c r="N10" s="89"/>
      <c r="O10" s="90"/>
      <c r="P10" s="91">
        <v>91500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80500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>
        <v>0</v>
      </c>
      <c r="BA10" s="89">
        <v>0</v>
      </c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883825.76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67199.40000000001</v>
      </c>
      <c r="E11" s="89">
        <v>0</v>
      </c>
      <c r="F11" s="90"/>
      <c r="G11" s="88"/>
      <c r="H11" s="89"/>
      <c r="I11" s="90"/>
      <c r="J11" s="97">
        <v>5650</v>
      </c>
      <c r="K11" s="89">
        <v>0</v>
      </c>
      <c r="L11" s="101"/>
      <c r="M11" s="91">
        <v>270</v>
      </c>
      <c r="N11" s="89">
        <v>0</v>
      </c>
      <c r="O11" s="90"/>
      <c r="P11" s="91">
        <v>7420</v>
      </c>
      <c r="Q11" s="89">
        <v>0</v>
      </c>
      <c r="R11" s="90"/>
      <c r="S11" s="91"/>
      <c r="T11" s="89"/>
      <c r="U11" s="90"/>
      <c r="V11" s="91">
        <v>310</v>
      </c>
      <c r="W11" s="89">
        <v>0</v>
      </c>
      <c r="X11" s="90"/>
      <c r="Y11" s="91"/>
      <c r="Z11" s="89"/>
      <c r="AA11" s="90"/>
      <c r="AB11" s="91">
        <v>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6540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>
        <v>0</v>
      </c>
      <c r="BA11" s="89">
        <v>0</v>
      </c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87389.40000000001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323873.2</v>
      </c>
      <c r="E12" s="89">
        <v>0</v>
      </c>
      <c r="F12" s="90"/>
      <c r="G12" s="88"/>
      <c r="H12" s="89"/>
      <c r="I12" s="90"/>
      <c r="J12" s="97">
        <v>17085</v>
      </c>
      <c r="K12" s="89">
        <v>0</v>
      </c>
      <c r="L12" s="101"/>
      <c r="M12" s="91">
        <v>159772</v>
      </c>
      <c r="N12" s="89">
        <v>0</v>
      </c>
      <c r="O12" s="90"/>
      <c r="P12" s="91">
        <v>6600</v>
      </c>
      <c r="Q12" s="89">
        <v>0</v>
      </c>
      <c r="R12" s="90"/>
      <c r="S12" s="91">
        <v>28013.2</v>
      </c>
      <c r="T12" s="89">
        <v>0</v>
      </c>
      <c r="U12" s="90"/>
      <c r="V12" s="91">
        <v>2000</v>
      </c>
      <c r="W12" s="89">
        <v>0</v>
      </c>
      <c r="X12" s="90"/>
      <c r="Y12" s="91"/>
      <c r="Z12" s="89"/>
      <c r="AA12" s="90"/>
      <c r="AB12" s="91">
        <v>491007.88999999996</v>
      </c>
      <c r="AC12" s="89">
        <v>0</v>
      </c>
      <c r="AD12" s="90"/>
      <c r="AE12" s="91">
        <v>176476.09</v>
      </c>
      <c r="AF12" s="89">
        <v>0</v>
      </c>
      <c r="AG12" s="90"/>
      <c r="AH12" s="91">
        <v>19500</v>
      </c>
      <c r="AI12" s="89">
        <v>0</v>
      </c>
      <c r="AJ12" s="90"/>
      <c r="AK12" s="91">
        <v>279035.36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1503362.7400000002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14064.69</v>
      </c>
      <c r="E13" s="89">
        <v>0</v>
      </c>
      <c r="F13" s="90"/>
      <c r="G13" s="88"/>
      <c r="H13" s="89"/>
      <c r="I13" s="90"/>
      <c r="J13" s="97">
        <v>6500</v>
      </c>
      <c r="K13" s="89">
        <v>0</v>
      </c>
      <c r="L13" s="101"/>
      <c r="M13" s="91">
        <v>41874.61</v>
      </c>
      <c r="N13" s="89">
        <v>0</v>
      </c>
      <c r="O13" s="90"/>
      <c r="P13" s="91">
        <v>27240</v>
      </c>
      <c r="Q13" s="89">
        <v>0</v>
      </c>
      <c r="R13" s="90"/>
      <c r="S13" s="91">
        <v>19007.010000000002</v>
      </c>
      <c r="T13" s="89">
        <v>0</v>
      </c>
      <c r="U13" s="90"/>
      <c r="V13" s="91">
        <v>15000</v>
      </c>
      <c r="W13" s="89">
        <v>0</v>
      </c>
      <c r="X13" s="90"/>
      <c r="Y13" s="91"/>
      <c r="Z13" s="89"/>
      <c r="AA13" s="90"/>
      <c r="AB13" s="91">
        <v>1500</v>
      </c>
      <c r="AC13" s="89">
        <v>0</v>
      </c>
      <c r="AD13" s="90"/>
      <c r="AE13" s="91">
        <v>2000</v>
      </c>
      <c r="AF13" s="89">
        <v>0</v>
      </c>
      <c r="AG13" s="90"/>
      <c r="AH13" s="91">
        <v>15000</v>
      </c>
      <c r="AI13" s="89">
        <v>0</v>
      </c>
      <c r="AJ13" s="90"/>
      <c r="AK13" s="91">
        <v>339987.15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482173.46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9521.28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9521.28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34033.44</v>
      </c>
      <c r="E19" s="89">
        <v>0</v>
      </c>
      <c r="F19" s="90"/>
      <c r="G19" s="88"/>
      <c r="H19" s="89"/>
      <c r="I19" s="90"/>
      <c r="J19" s="97">
        <v>295.87</v>
      </c>
      <c r="K19" s="89">
        <v>0</v>
      </c>
      <c r="L19" s="101"/>
      <c r="M19" s="97">
        <v>2636.17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1904.71</v>
      </c>
      <c r="AF19" s="89">
        <v>0</v>
      </c>
      <c r="AG19" s="101"/>
      <c r="AH19" s="97">
        <v>1604.53</v>
      </c>
      <c r="AI19" s="89">
        <v>0</v>
      </c>
      <c r="AJ19" s="101"/>
      <c r="AK19" s="97">
        <v>400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90310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131184.72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1073996.49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106530.87</v>
      </c>
      <c r="K20" s="78">
        <f t="shared" si="1"/>
        <v>0</v>
      </c>
      <c r="L20" s="77">
        <f t="shared" si="1"/>
        <v>0</v>
      </c>
      <c r="M20" s="98">
        <f t="shared" si="1"/>
        <v>204552.78</v>
      </c>
      <c r="N20" s="78">
        <f t="shared" si="1"/>
        <v>0</v>
      </c>
      <c r="O20" s="77">
        <f t="shared" si="1"/>
        <v>0</v>
      </c>
      <c r="P20" s="98">
        <f t="shared" si="1"/>
        <v>132760</v>
      </c>
      <c r="Q20" s="78">
        <f t="shared" si="1"/>
        <v>0</v>
      </c>
      <c r="R20" s="77">
        <f t="shared" si="1"/>
        <v>0</v>
      </c>
      <c r="S20" s="98">
        <f t="shared" si="1"/>
        <v>47020.21000000001</v>
      </c>
      <c r="T20" s="78">
        <f t="shared" si="1"/>
        <v>0</v>
      </c>
      <c r="U20" s="77">
        <f t="shared" si="1"/>
        <v>0</v>
      </c>
      <c r="V20" s="98">
        <f t="shared" si="1"/>
        <v>17310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492507.88999999996</v>
      </c>
      <c r="AC20" s="78">
        <f t="shared" si="1"/>
        <v>0</v>
      </c>
      <c r="AD20" s="77">
        <f t="shared" si="1"/>
        <v>0</v>
      </c>
      <c r="AE20" s="98">
        <f t="shared" si="1"/>
        <v>180380.8</v>
      </c>
      <c r="AF20" s="78">
        <f t="shared" si="1"/>
        <v>0</v>
      </c>
      <c r="AG20" s="77">
        <f t="shared" si="1"/>
        <v>0</v>
      </c>
      <c r="AH20" s="98">
        <f t="shared" si="1"/>
        <v>36104.53</v>
      </c>
      <c r="AI20" s="78">
        <f t="shared" si="1"/>
        <v>0</v>
      </c>
      <c r="AJ20" s="77">
        <f t="shared" si="1"/>
        <v>0</v>
      </c>
      <c r="AK20" s="98">
        <f t="shared" si="1"/>
        <v>706462.51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90310</v>
      </c>
      <c r="BJ20" s="78">
        <f t="shared" si="1"/>
        <v>0</v>
      </c>
      <c r="BK20" s="77">
        <f t="shared" si="1"/>
        <v>0</v>
      </c>
      <c r="BL20" s="98">
        <f t="shared" si="1"/>
        <v>9521.28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3097457.3600000003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>
        <v>375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20000</v>
      </c>
      <c r="AF24" s="89">
        <v>0</v>
      </c>
      <c r="AG24" s="101"/>
      <c r="AH24" s="97">
        <v>0</v>
      </c>
      <c r="AI24" s="89">
        <v>0</v>
      </c>
      <c r="AJ24" s="101"/>
      <c r="AK24" s="97">
        <v>28000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55375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375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55375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21279.08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21279.08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21279.08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21279.08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4149965.9400000004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4149965.9400000004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352500</v>
      </c>
      <c r="BS50" s="89">
        <v>0</v>
      </c>
      <c r="BT50" s="101"/>
      <c r="BU50" s="76"/>
      <c r="BV50" s="85">
        <f t="shared" si="9"/>
        <v>352500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4502465.94</v>
      </c>
      <c r="BS51" s="78">
        <f>BS49+BS50</f>
        <v>0</v>
      </c>
      <c r="BT51" s="77">
        <f>BT49+BT50</f>
        <v>0</v>
      </c>
      <c r="BU51" s="85"/>
      <c r="BV51" s="85">
        <f>BV49+BV50</f>
        <v>4502465.94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1080996.49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106905.87</v>
      </c>
      <c r="K53" s="86">
        <f t="shared" si="11"/>
        <v>0</v>
      </c>
      <c r="L53" s="86">
        <f t="shared" si="11"/>
        <v>0</v>
      </c>
      <c r="M53" s="86">
        <f t="shared" si="11"/>
        <v>204552.78</v>
      </c>
      <c r="N53" s="86">
        <f t="shared" si="11"/>
        <v>0</v>
      </c>
      <c r="O53" s="86">
        <f t="shared" si="11"/>
        <v>0</v>
      </c>
      <c r="P53" s="86">
        <f t="shared" si="11"/>
        <v>132760</v>
      </c>
      <c r="Q53" s="86">
        <f t="shared" si="11"/>
        <v>0</v>
      </c>
      <c r="R53" s="86">
        <f t="shared" si="11"/>
        <v>0</v>
      </c>
      <c r="S53" s="86">
        <f t="shared" si="11"/>
        <v>47020.21000000001</v>
      </c>
      <c r="T53" s="86">
        <f t="shared" si="11"/>
        <v>0</v>
      </c>
      <c r="U53" s="86">
        <f t="shared" si="11"/>
        <v>0</v>
      </c>
      <c r="V53" s="86">
        <f t="shared" si="11"/>
        <v>17310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492507.88999999996</v>
      </c>
      <c r="AC53" s="86">
        <f t="shared" si="11"/>
        <v>0</v>
      </c>
      <c r="AD53" s="86">
        <f t="shared" si="11"/>
        <v>0</v>
      </c>
      <c r="AE53" s="86">
        <f t="shared" si="11"/>
        <v>200380.8</v>
      </c>
      <c r="AF53" s="86">
        <f t="shared" si="11"/>
        <v>0</v>
      </c>
      <c r="AG53" s="86">
        <f t="shared" si="11"/>
        <v>0</v>
      </c>
      <c r="AH53" s="86">
        <f t="shared" si="11"/>
        <v>36104.53</v>
      </c>
      <c r="AI53" s="86">
        <f t="shared" si="11"/>
        <v>0</v>
      </c>
      <c r="AJ53" s="86">
        <f t="shared" si="11"/>
        <v>0</v>
      </c>
      <c r="AK53" s="86">
        <f t="shared" si="11"/>
        <v>734462.51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90310</v>
      </c>
      <c r="BJ53" s="86">
        <f t="shared" si="11"/>
        <v>0</v>
      </c>
      <c r="BK53" s="86">
        <f t="shared" si="11"/>
        <v>0</v>
      </c>
      <c r="BL53" s="86">
        <f t="shared" si="11"/>
        <v>30800.36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4502465.94</v>
      </c>
      <c r="BS53" s="86">
        <f>BS20+BS28+BS35+BS42+BS46+BS51</f>
        <v>0</v>
      </c>
      <c r="BT53" s="86">
        <f>BT20+BT28+BT35+BT42+BT46+BT51</f>
        <v>0</v>
      </c>
      <c r="BU53" s="86">
        <f>BU8</f>
        <v>18210.46</v>
      </c>
      <c r="BV53" s="102">
        <f>BV8+BV20+BV28+BV35+BV42+BV46+BV51</f>
        <v>7744787.840000001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2017-04-20T08:01:25Z</dcterms:modified>
  <cp:category/>
  <cp:version/>
  <cp:contentType/>
  <cp:contentStatus/>
</cp:coreProperties>
</file>