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6" sheetId="1" r:id="rId1"/>
    <sheet name="Entrate_Bilancio_2017" sheetId="2" r:id="rId2"/>
    <sheet name="Entrate_Bilancio_2018" sheetId="3" r:id="rId3"/>
    <sheet name="Entrate_Rendiconto_Anno0" sheetId="4" state="hidden" r:id="rId4"/>
    <sheet name="Spese_Bilancio_2016" sheetId="5" r:id="rId5"/>
    <sheet name="Spese_Bilancio_2017" sheetId="6" r:id="rId6"/>
    <sheet name="Spese_Bilancio_2018" sheetId="7" r:id="rId7"/>
    <sheet name="Spese_Rendiconto_Anno0" sheetId="8" state="hidden" r:id="rId8"/>
  </sheets>
  <definedNames>
    <definedName name="_xlnm.Print_Area" localSheetId="0">'Entrate_Bilancio_2016'!$B$1:$E$58</definedName>
    <definedName name="_xlnm.Print_Area" localSheetId="1">'Entrate_Bilancio_2017'!$B$1:$E$58</definedName>
    <definedName name="_xlnm.Print_Area" localSheetId="2">'Entrate_Bilancio_2018'!$B$1:$E$58</definedName>
    <definedName name="_xlnm.Print_Area" localSheetId="3">'Entrate_Rendiconto_Anno0'!$B$1:$E$59</definedName>
    <definedName name="_xlnm.Print_Area" localSheetId="4">'Spese_Bilancio_2016'!$B$1:$BX$53</definedName>
    <definedName name="_xlnm.Print_Area" localSheetId="5">'Spese_Bilancio_2017'!$B$1:$BX$53</definedName>
    <definedName name="_xlnm.Print_Area" localSheetId="6">'Spese_Bilancio_2018'!$B$1:$BX$53</definedName>
    <definedName name="_xlnm.Print_Area" localSheetId="7">'Spese_Rendiconto_Anno0'!$B$1:$BX$54</definedName>
    <definedName name="_xlnm.Print_Titles" localSheetId="4">'Spese_Bilancio_2016'!$B:$C</definedName>
    <definedName name="_xlnm.Print_Titles" localSheetId="5">'Spese_Bilancio_2017'!$B:$C</definedName>
    <definedName name="_xlnm.Print_Titles" localSheetId="6">'Spese_Bilancio_2018'!$B:$C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<sst xmlns="http://schemas.openxmlformats.org/spreadsheetml/2006/main" count="870" uniqueCount="151">
  <si>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</si>
  <si>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</si>
  <si>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</si>
  <si>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</si>
  <si>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</si>
  <si>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</si>
  <si>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</si>
  <si>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</si>
  <si>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</si>
  <si>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</si>
  <si>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</si>
  <si>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</si>
  <si>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</si>
  <si>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</si>
  <si>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</si>
  <si>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</si>
  <si>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</si>
  <si>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</si>
  <si>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</si>
  <si>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</si>
  <si>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</si>
  <si>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</si>
  <si>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</si>
  <si>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</si>
  <si>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</si>
  <si>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</si>
  <si>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</si>
  <si>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</si>
  <si>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</si>
  <si>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</si>
  <si>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</si>
  <si>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</si>
  <si>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</si>
  <si>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</si>
  <si>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</si>
  <si>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</si>
  <si>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</si>
  <si>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</si>
  <si>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</si>
  <si>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</si>
  <si>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</si>
  <si>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</si>
  <si>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</si>
  <si>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</si>
  <si>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</si>
  <si>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</si>
  <si>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</si>
  <si>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</si>
  <si>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</si>
  <si>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</si>
  <si>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</si>
  <si>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</si>
  <si>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</si>
  <si>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</si>
  <si>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</si>
  <si>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</si>
  <si>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</si>
  <si>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</si>
  <si>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</si>
  <si>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</si>
  <si>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</si>
  <si>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</si>
  <si>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</si>
  <si>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</si>
  <si>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</si>
  <si>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</si>
  <si>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</si>
  <si>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</si>
  <si>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</si>
  <si>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</si>
  <si>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</si>
  <si>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</si>
  <si>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</si>
  <si>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</si>
  <si>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</si>
  <si>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</si>
  <si>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</si>
  <si>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</si>
  <si>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</si>
  <si>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</si>
  <si>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</si>
  <si>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</si>
  <si>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</si>
  <si>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</si>
  <si>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</si>
  <si>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</si>
  <si>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</si>
  <si>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</si>
  <si>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</si>
  <si>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</si>
  <si>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</si>
  <si>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</si>
  <si>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</si>
  <si>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</si>
  <si>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</si>
  <si>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</si>
  <si>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</si>
  <si>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</si>
  <si>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</si>
  <si>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</si>
  <si>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</si>
  <si>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</si>
  <si>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</si>
  <si>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</si>
  <si>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</si>
  <si>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</si>
  <si>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</si>
  <si>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</si>
  <si>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</si>
  <si>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</si>
  <si>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</si>
  <si>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</si>
  <si>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</si>
  <si>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</si>
  <si>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</si>
  <si>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</si>
  <si>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</si>
  <si>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</si>
  <si>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</si>
  <si>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</si>
  <si>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</si>
  <si>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</si>
  <si>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</si>
  <si>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</si>
  <si>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</si>
  <si>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</si>
  <si>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</si>
  <si>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</si>
  <si>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</si>
  <si>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</si>
  <si>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</si>
  <si>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</si>
  <si>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</si>
  <si>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</si>
  <si>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</si>
  <si>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</si>
  <si>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</si>
  <si>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</si>
  <si>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</si>
  <si>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</si>
  <si>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</si>
  <si>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</si>
  <si>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</si>
  <si>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</si>
  <si>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</si>
  <si>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</si>
  <si>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</si>
  <si>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</si>
  <si>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2016</t>
  </si>
  <si>
    <t>Dati previsionali anno 2017</t>
  </si>
  <si>
    <t>Dati previsionali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</si>
</sst>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608855.7</v>
      </c>
      <c r="E5" s="38"/>
    </row>
    <row r="6" spans="2:5" ht="15">
      <c r="B6" s="8"/>
      <c r="C6" s="5" t="s">
        <v>5</v>
      </c>
      <c r="D6" s="39">
        <v>217851.38</v>
      </c>
      <c r="E6" s="40"/>
    </row>
    <row r="7" spans="2:5" ht="15">
      <c r="B7" s="8"/>
      <c r="C7" s="5" t="s">
        <v>6</v>
      </c>
      <c r="D7" s="39">
        <v>338421.81999999995</v>
      </c>
      <c r="E7" s="40"/>
    </row>
    <row r="8" spans="2:5" ht="15.75" thickBot="1">
      <c r="B8" s="9"/>
      <c r="C8" s="6" t="s">
        <v>7</v>
      </c>
      <c r="D8" s="41"/>
      <c r="E8" s="42">
        <v>1051627.2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1056967.14</v>
      </c>
      <c r="E10" s="45">
        <v>1650794.0499999998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1056967.14</v>
      </c>
      <c r="E16" s="51">
        <f>E10+E11+E12+E13+E14+E15</f>
        <v>1650794.0499999998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1930635.8399999999</v>
      </c>
      <c r="E18" s="45">
        <v>2640626.9699999993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1930635.8399999999</v>
      </c>
      <c r="E23" s="51">
        <f>E18+E19+E20+E21+E22</f>
        <v>2640626.9699999993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142813.72</v>
      </c>
      <c r="E25" s="45">
        <v>838508.2899999999</v>
      </c>
    </row>
    <row r="26" spans="2:5" ht="15">
      <c r="B26" s="13">
        <v>30200</v>
      </c>
      <c r="C26" s="54" t="s">
        <v>28</v>
      </c>
      <c r="D26" s="39">
        <v>1700</v>
      </c>
      <c r="E26" s="45">
        <v>1700</v>
      </c>
    </row>
    <row r="27" spans="2:5" ht="15">
      <c r="B27" s="13">
        <v>30300</v>
      </c>
      <c r="C27" s="54" t="s">
        <v>29</v>
      </c>
      <c r="D27" s="39">
        <v>0</v>
      </c>
      <c r="E27" s="45">
        <v>7.39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40779.9</v>
      </c>
      <c r="E29" s="50">
        <v>41754.56</v>
      </c>
    </row>
    <row r="30" spans="2:5" ht="15.75" thickBot="1">
      <c r="B30" s="16">
        <v>30000</v>
      </c>
      <c r="C30" s="15" t="s">
        <v>32</v>
      </c>
      <c r="D30" s="48">
        <f>D25+D26+D27+D28+D29</f>
        <v>185293.62</v>
      </c>
      <c r="E30" s="51">
        <f>E25+E26+E27+E28+E29</f>
        <v>881970.24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264300</v>
      </c>
      <c r="E33" s="59">
        <v>264300</v>
      </c>
    </row>
    <row r="34" spans="2:5" ht="15">
      <c r="B34" s="13">
        <v>40300</v>
      </c>
      <c r="C34" s="54" t="s">
        <v>37</v>
      </c>
      <c r="D34" s="61">
        <v>1041896.02</v>
      </c>
      <c r="E34" s="45">
        <v>1052227.76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54199.11</v>
      </c>
      <c r="E36" s="50">
        <v>56326.78</v>
      </c>
    </row>
    <row r="37" spans="2:5" ht="15.75" thickBot="1">
      <c r="B37" s="16">
        <v>40000</v>
      </c>
      <c r="C37" s="15" t="s">
        <v>40</v>
      </c>
      <c r="D37" s="48">
        <f>D32+D33+D34+D35+D36</f>
        <v>1360395.1300000001</v>
      </c>
      <c r="E37" s="51">
        <f>E32+E33+E34+E35+E36</f>
        <v>1372854.54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</v>
      </c>
      <c r="E51" s="62">
        <v>50000</v>
      </c>
    </row>
    <row r="52" spans="2:5" ht="15.75" thickBot="1">
      <c r="B52" s="16">
        <v>70000</v>
      </c>
      <c r="C52" s="15" t="s">
        <v>58</v>
      </c>
      <c r="D52" s="48">
        <f>D51</f>
        <v>50000</v>
      </c>
      <c r="E52" s="51">
        <f>E51</f>
        <v>50000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4149965.9400000004</v>
      </c>
      <c r="E54" s="45">
        <v>4151013.5200000005</v>
      </c>
    </row>
    <row r="55" spans="2:5" ht="15">
      <c r="B55" s="13">
        <v>90200</v>
      </c>
      <c r="C55" s="54" t="s">
        <v>62</v>
      </c>
      <c r="D55" s="61">
        <v>352500</v>
      </c>
      <c r="E55" s="62">
        <v>367863.42</v>
      </c>
    </row>
    <row r="56" spans="2:5" ht="15.75" thickBot="1">
      <c r="B56" s="16">
        <v>90000</v>
      </c>
      <c r="C56" s="15" t="s">
        <v>63</v>
      </c>
      <c r="D56" s="48">
        <f>D54+D55</f>
        <v>4502465.94</v>
      </c>
      <c r="E56" s="51">
        <f>E54+E55</f>
        <v>4518876.94</v>
      </c>
    </row>
    <row r="57" spans="2:5" ht="16.5" thickBot="1" thickTop="1">
      <c r="B57" s="109" t="s">
        <v>64</v>
      </c>
      <c r="C57" s="110"/>
      <c r="D57" s="52">
        <f>D16+D23+D30+D37+D43+D49+D52+D56</f>
        <v>9085757.67</v>
      </c>
      <c r="E57" s="55">
        <f>E16+E23+E30+E37+E43+E49+E52+E56</f>
        <v>11115122.74</v>
      </c>
    </row>
    <row r="58" spans="2:5" ht="16.5" thickBot="1" thickTop="1">
      <c r="B58" s="109" t="s">
        <v>65</v>
      </c>
      <c r="C58" s="110"/>
      <c r="D58" s="52">
        <f>D57+D5+D6+D7+D8</f>
        <v>10250886.57</v>
      </c>
      <c r="E58" s="55">
        <f>E57+E5+E6+E7+E8</f>
        <v>12166749.94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1066467.14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1066467.14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1861033.2499999998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1861033.2499999998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142813.72</v>
      </c>
      <c r="E25" s="45"/>
    </row>
    <row r="26" spans="2:5" ht="15">
      <c r="B26" s="13">
        <v>30200</v>
      </c>
      <c r="C26" s="54" t="s">
        <v>28</v>
      </c>
      <c r="D26" s="39">
        <v>1700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40779.9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185293.62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7000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48000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50000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4149965.9400000004</v>
      </c>
      <c r="E54" s="45"/>
    </row>
    <row r="55" spans="2:5" ht="15">
      <c r="B55" s="13">
        <v>90200</v>
      </c>
      <c r="C55" s="54" t="s">
        <v>62</v>
      </c>
      <c r="D55" s="61">
        <v>352500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4502465.94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7720259.95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7720259.95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1066467.14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1066467.14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1861033.2499999998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1861033.2499999998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142813.72</v>
      </c>
      <c r="E25" s="45"/>
    </row>
    <row r="26" spans="2:5" ht="15">
      <c r="B26" s="13">
        <v>30200</v>
      </c>
      <c r="C26" s="54" t="s">
        <v>28</v>
      </c>
      <c r="D26" s="39">
        <v>1700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40779.9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185293.62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7000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48000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50000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4149965.9400000004</v>
      </c>
      <c r="E54" s="45"/>
    </row>
    <row r="55" spans="2:5" ht="15">
      <c r="B55" s="13">
        <v>90200</v>
      </c>
      <c r="C55" s="54" t="s">
        <v>62</v>
      </c>
      <c r="D55" s="61">
        <v>352500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4502465.94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7720259.95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7720259.95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18210.46</v>
      </c>
      <c r="BV8" s="77">
        <f>BU8</f>
        <v>18210.46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645463.9</v>
      </c>
      <c r="E10" s="89">
        <v>0</v>
      </c>
      <c r="F10" s="90">
        <v>649534.51</v>
      </c>
      <c r="G10" s="88"/>
      <c r="H10" s="89"/>
      <c r="I10" s="90"/>
      <c r="J10" s="97">
        <v>77000</v>
      </c>
      <c r="K10" s="89">
        <v>0</v>
      </c>
      <c r="L10" s="101">
        <v>77000</v>
      </c>
      <c r="M10" s="91"/>
      <c r="N10" s="89"/>
      <c r="O10" s="90"/>
      <c r="P10" s="91">
        <v>91500</v>
      </c>
      <c r="Q10" s="89">
        <v>0</v>
      </c>
      <c r="R10" s="90">
        <v>91500</v>
      </c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0</v>
      </c>
      <c r="AF10" s="89">
        <v>0</v>
      </c>
      <c r="AG10" s="90">
        <v>0</v>
      </c>
      <c r="AH10" s="91"/>
      <c r="AI10" s="89"/>
      <c r="AJ10" s="90"/>
      <c r="AK10" s="91">
        <v>81500</v>
      </c>
      <c r="AL10" s="89">
        <v>0</v>
      </c>
      <c r="AM10" s="90">
        <v>81500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>
        <v>0</v>
      </c>
      <c r="BA10" s="89">
        <v>0</v>
      </c>
      <c r="BB10" s="90">
        <v>0</v>
      </c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895463.9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899534.51</v>
      </c>
    </row>
    <row r="11" spans="2:76" ht="15">
      <c r="B11" s="13">
        <v>102</v>
      </c>
      <c r="C11" s="25" t="s">
        <v>92</v>
      </c>
      <c r="D11" s="88">
        <v>64645.78</v>
      </c>
      <c r="E11" s="89">
        <v>0</v>
      </c>
      <c r="F11" s="90">
        <v>123424.44</v>
      </c>
      <c r="G11" s="88"/>
      <c r="H11" s="89"/>
      <c r="I11" s="90"/>
      <c r="J11" s="97">
        <v>5650</v>
      </c>
      <c r="K11" s="89">
        <v>0</v>
      </c>
      <c r="L11" s="101">
        <v>5650</v>
      </c>
      <c r="M11" s="91">
        <v>450</v>
      </c>
      <c r="N11" s="89">
        <v>0</v>
      </c>
      <c r="O11" s="90">
        <v>450</v>
      </c>
      <c r="P11" s="91">
        <v>7420</v>
      </c>
      <c r="Q11" s="89">
        <v>0</v>
      </c>
      <c r="R11" s="90">
        <v>7420</v>
      </c>
      <c r="S11" s="91"/>
      <c r="T11" s="89"/>
      <c r="U11" s="90"/>
      <c r="V11" s="91">
        <v>310</v>
      </c>
      <c r="W11" s="89">
        <v>0</v>
      </c>
      <c r="X11" s="90">
        <v>310</v>
      </c>
      <c r="Y11" s="91"/>
      <c r="Z11" s="89"/>
      <c r="AA11" s="90"/>
      <c r="AB11" s="91">
        <v>0</v>
      </c>
      <c r="AC11" s="89">
        <v>0</v>
      </c>
      <c r="AD11" s="90">
        <v>0</v>
      </c>
      <c r="AE11" s="91">
        <v>0</v>
      </c>
      <c r="AF11" s="89">
        <v>0</v>
      </c>
      <c r="AG11" s="90">
        <v>0</v>
      </c>
      <c r="AH11" s="91"/>
      <c r="AI11" s="89"/>
      <c r="AJ11" s="90"/>
      <c r="AK11" s="91">
        <v>6120</v>
      </c>
      <c r="AL11" s="89">
        <v>0</v>
      </c>
      <c r="AM11" s="90">
        <v>6120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>
        <v>0</v>
      </c>
      <c r="BA11" s="89">
        <v>0</v>
      </c>
      <c r="BB11" s="90">
        <v>0</v>
      </c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84595.78</v>
      </c>
      <c r="BW11" s="77">
        <f t="shared" si="1"/>
        <v>0</v>
      </c>
      <c r="BX11" s="79">
        <f t="shared" si="2"/>
        <v>143374.44</v>
      </c>
    </row>
    <row r="12" spans="2:76" ht="15">
      <c r="B12" s="13">
        <v>103</v>
      </c>
      <c r="C12" s="25" t="s">
        <v>93</v>
      </c>
      <c r="D12" s="88">
        <v>342355.54000000004</v>
      </c>
      <c r="E12" s="89">
        <v>0</v>
      </c>
      <c r="F12" s="90">
        <v>481531.0799999999</v>
      </c>
      <c r="G12" s="88"/>
      <c r="H12" s="89"/>
      <c r="I12" s="90"/>
      <c r="J12" s="97">
        <v>11300</v>
      </c>
      <c r="K12" s="89">
        <v>0</v>
      </c>
      <c r="L12" s="101">
        <v>14292.820000000002</v>
      </c>
      <c r="M12" s="91">
        <v>171800.97</v>
      </c>
      <c r="N12" s="89">
        <v>0</v>
      </c>
      <c r="O12" s="90">
        <v>215201.43999999997</v>
      </c>
      <c r="P12" s="91">
        <v>6600</v>
      </c>
      <c r="Q12" s="89">
        <v>0</v>
      </c>
      <c r="R12" s="90">
        <v>9352.44</v>
      </c>
      <c r="S12" s="91">
        <v>39065</v>
      </c>
      <c r="T12" s="89">
        <v>0</v>
      </c>
      <c r="U12" s="90">
        <v>79010.86</v>
      </c>
      <c r="V12" s="91">
        <v>10000</v>
      </c>
      <c r="W12" s="89">
        <v>0</v>
      </c>
      <c r="X12" s="90">
        <v>15449.3</v>
      </c>
      <c r="Y12" s="91"/>
      <c r="Z12" s="89"/>
      <c r="AA12" s="90"/>
      <c r="AB12" s="91">
        <v>505367.07000000007</v>
      </c>
      <c r="AC12" s="89">
        <v>0</v>
      </c>
      <c r="AD12" s="90">
        <v>628422.27</v>
      </c>
      <c r="AE12" s="91">
        <v>194256.2</v>
      </c>
      <c r="AF12" s="89">
        <v>0</v>
      </c>
      <c r="AG12" s="90">
        <v>238350.13999999998</v>
      </c>
      <c r="AH12" s="91">
        <v>9500</v>
      </c>
      <c r="AI12" s="89">
        <v>0</v>
      </c>
      <c r="AJ12" s="90">
        <v>22145.979999999996</v>
      </c>
      <c r="AK12" s="91">
        <v>254667.54</v>
      </c>
      <c r="AL12" s="89">
        <v>0</v>
      </c>
      <c r="AM12" s="90">
        <v>284759.73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>
        <v>420889.45</v>
      </c>
      <c r="BA12" s="89">
        <v>0</v>
      </c>
      <c r="BB12" s="90">
        <v>438272.48</v>
      </c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1965801.77</v>
      </c>
      <c r="BW12" s="77">
        <f t="shared" si="1"/>
        <v>0</v>
      </c>
      <c r="BX12" s="79">
        <f t="shared" si="2"/>
        <v>2426788.54</v>
      </c>
    </row>
    <row r="13" spans="2:76" ht="15">
      <c r="B13" s="13">
        <v>104</v>
      </c>
      <c r="C13" s="25" t="s">
        <v>19</v>
      </c>
      <c r="D13" s="88">
        <v>26299.89</v>
      </c>
      <c r="E13" s="89">
        <v>0</v>
      </c>
      <c r="F13" s="90">
        <v>52712.12</v>
      </c>
      <c r="G13" s="88"/>
      <c r="H13" s="89"/>
      <c r="I13" s="90"/>
      <c r="J13" s="97">
        <v>3000</v>
      </c>
      <c r="K13" s="89">
        <v>0</v>
      </c>
      <c r="L13" s="101">
        <v>3000</v>
      </c>
      <c r="M13" s="91">
        <v>41297.61</v>
      </c>
      <c r="N13" s="89">
        <v>0</v>
      </c>
      <c r="O13" s="90">
        <v>64675.759999999995</v>
      </c>
      <c r="P13" s="91">
        <v>16040</v>
      </c>
      <c r="Q13" s="89">
        <v>0</v>
      </c>
      <c r="R13" s="90">
        <v>23580</v>
      </c>
      <c r="S13" s="91">
        <v>20007.010000000002</v>
      </c>
      <c r="T13" s="89">
        <v>0</v>
      </c>
      <c r="U13" s="90">
        <v>34114.020000000004</v>
      </c>
      <c r="V13" s="91">
        <v>5000</v>
      </c>
      <c r="W13" s="89">
        <v>0</v>
      </c>
      <c r="X13" s="90">
        <v>6000</v>
      </c>
      <c r="Y13" s="91"/>
      <c r="Z13" s="89"/>
      <c r="AA13" s="90"/>
      <c r="AB13" s="91"/>
      <c r="AC13" s="89"/>
      <c r="AD13" s="90"/>
      <c r="AE13" s="91">
        <v>2000</v>
      </c>
      <c r="AF13" s="89">
        <v>0</v>
      </c>
      <c r="AG13" s="90">
        <v>2000</v>
      </c>
      <c r="AH13" s="91">
        <v>15000</v>
      </c>
      <c r="AI13" s="89">
        <v>0</v>
      </c>
      <c r="AJ13" s="90">
        <v>15000</v>
      </c>
      <c r="AK13" s="91">
        <v>503778.8900000001</v>
      </c>
      <c r="AL13" s="89">
        <v>0</v>
      </c>
      <c r="AM13" s="90">
        <v>602298.6499999999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>
        <v>0</v>
      </c>
      <c r="BA13" s="89">
        <v>0</v>
      </c>
      <c r="BB13" s="90">
        <v>22622.4</v>
      </c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632423.4000000001</v>
      </c>
      <c r="BW13" s="77">
        <f t="shared" si="1"/>
        <v>0</v>
      </c>
      <c r="BX13" s="79">
        <f t="shared" si="2"/>
        <v>826002.95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21303.770000000004</v>
      </c>
      <c r="BM16" s="89">
        <v>0</v>
      </c>
      <c r="BN16" s="90">
        <v>21303.770000000004</v>
      </c>
      <c r="BO16" s="91"/>
      <c r="BP16" s="89"/>
      <c r="BQ16" s="90"/>
      <c r="BR16" s="97"/>
      <c r="BS16" s="89"/>
      <c r="BT16" s="101"/>
      <c r="BU16" s="76"/>
      <c r="BV16" s="85">
        <f t="shared" si="0"/>
        <v>21303.770000000004</v>
      </c>
      <c r="BW16" s="77">
        <f t="shared" si="1"/>
        <v>0</v>
      </c>
      <c r="BX16" s="79">
        <f t="shared" si="2"/>
        <v>21303.770000000004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32733.44</v>
      </c>
      <c r="E19" s="89">
        <v>0</v>
      </c>
      <c r="F19" s="90">
        <v>88680.13</v>
      </c>
      <c r="G19" s="88"/>
      <c r="H19" s="89"/>
      <c r="I19" s="90"/>
      <c r="J19" s="97">
        <v>295.87</v>
      </c>
      <c r="K19" s="89">
        <v>0</v>
      </c>
      <c r="L19" s="101">
        <v>295.87</v>
      </c>
      <c r="M19" s="97">
        <v>650</v>
      </c>
      <c r="N19" s="89">
        <v>0</v>
      </c>
      <c r="O19" s="101">
        <v>650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>
        <v>1904.71</v>
      </c>
      <c r="AF19" s="89">
        <v>0</v>
      </c>
      <c r="AG19" s="101">
        <v>1904.71</v>
      </c>
      <c r="AH19" s="97">
        <v>1604.53</v>
      </c>
      <c r="AI19" s="89">
        <v>0</v>
      </c>
      <c r="AJ19" s="101">
        <v>1604.53</v>
      </c>
      <c r="AK19" s="97">
        <v>400</v>
      </c>
      <c r="AL19" s="89">
        <v>0</v>
      </c>
      <c r="AM19" s="101">
        <v>400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>
        <v>0</v>
      </c>
      <c r="BA19" s="89">
        <v>0</v>
      </c>
      <c r="BB19" s="101">
        <v>0</v>
      </c>
      <c r="BC19" s="97"/>
      <c r="BD19" s="89"/>
      <c r="BE19" s="101"/>
      <c r="BF19" s="97"/>
      <c r="BG19" s="89"/>
      <c r="BH19" s="101"/>
      <c r="BI19" s="97">
        <v>71507.36</v>
      </c>
      <c r="BJ19" s="89">
        <v>0</v>
      </c>
      <c r="BK19" s="101">
        <v>70507.36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109095.91</v>
      </c>
      <c r="BW19" s="77">
        <f t="shared" si="1"/>
        <v>0</v>
      </c>
      <c r="BX19" s="79">
        <f t="shared" si="2"/>
        <v>164042.6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1111498.55</v>
      </c>
      <c r="E20" s="78">
        <f t="shared" si="3"/>
        <v>0</v>
      </c>
      <c r="F20" s="79">
        <f t="shared" si="3"/>
        <v>1395882.2799999998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97245.87</v>
      </c>
      <c r="K20" s="78">
        <f t="shared" si="3"/>
        <v>0</v>
      </c>
      <c r="L20" s="77">
        <f t="shared" si="3"/>
        <v>100238.69</v>
      </c>
      <c r="M20" s="98">
        <f t="shared" si="3"/>
        <v>214198.58000000002</v>
      </c>
      <c r="N20" s="78">
        <f t="shared" si="3"/>
        <v>0</v>
      </c>
      <c r="O20" s="77">
        <f t="shared" si="3"/>
        <v>280977.19999999995</v>
      </c>
      <c r="P20" s="98">
        <f t="shared" si="3"/>
        <v>121560</v>
      </c>
      <c r="Q20" s="78">
        <f t="shared" si="3"/>
        <v>0</v>
      </c>
      <c r="R20" s="77">
        <f t="shared" si="3"/>
        <v>131852.44</v>
      </c>
      <c r="S20" s="98">
        <f t="shared" si="3"/>
        <v>59072.01</v>
      </c>
      <c r="T20" s="78">
        <f t="shared" si="3"/>
        <v>0</v>
      </c>
      <c r="U20" s="77">
        <f t="shared" si="3"/>
        <v>113124.88</v>
      </c>
      <c r="V20" s="98">
        <f t="shared" si="3"/>
        <v>15310</v>
      </c>
      <c r="W20" s="78">
        <f t="shared" si="3"/>
        <v>0</v>
      </c>
      <c r="X20" s="77">
        <f t="shared" si="3"/>
        <v>21759.3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505367.07000000007</v>
      </c>
      <c r="AC20" s="78">
        <f t="shared" si="3"/>
        <v>0</v>
      </c>
      <c r="AD20" s="77">
        <f t="shared" si="3"/>
        <v>628422.27</v>
      </c>
      <c r="AE20" s="98">
        <f t="shared" si="3"/>
        <v>198160.91</v>
      </c>
      <c r="AF20" s="78">
        <f t="shared" si="3"/>
        <v>0</v>
      </c>
      <c r="AG20" s="77">
        <f t="shared" si="3"/>
        <v>242254.84999999998</v>
      </c>
      <c r="AH20" s="98">
        <f t="shared" si="3"/>
        <v>26104.53</v>
      </c>
      <c r="AI20" s="78">
        <f t="shared" si="3"/>
        <v>0</v>
      </c>
      <c r="AJ20" s="77">
        <f t="shared" si="3"/>
        <v>38750.509999999995</v>
      </c>
      <c r="AK20" s="98">
        <f t="shared" si="3"/>
        <v>846466.4300000002</v>
      </c>
      <c r="AL20" s="78">
        <f t="shared" si="3"/>
        <v>0</v>
      </c>
      <c r="AM20" s="77">
        <f t="shared" si="3"/>
        <v>975078.3799999999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420889.45</v>
      </c>
      <c r="BA20" s="78">
        <f t="shared" si="3"/>
        <v>0</v>
      </c>
      <c r="BB20" s="77">
        <f t="shared" si="3"/>
        <v>460894.88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71507.36</v>
      </c>
      <c r="BJ20" s="78">
        <f t="shared" si="3"/>
        <v>0</v>
      </c>
      <c r="BK20" s="77">
        <f t="shared" si="3"/>
        <v>70507.36</v>
      </c>
      <c r="BL20" s="98">
        <f t="shared" si="3"/>
        <v>21303.770000000004</v>
      </c>
      <c r="BM20" s="78">
        <f t="shared" si="3"/>
        <v>0</v>
      </c>
      <c r="BN20" s="77">
        <f t="shared" si="3"/>
        <v>21303.770000000004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3708684.5300000007</v>
      </c>
      <c r="BW20" s="77">
        <f>BW10+BW11+BW12+BW13+BW14+BW15+BW16+BW17+BW18+BW19</f>
        <v>0</v>
      </c>
      <c r="BX20" s="95">
        <f>BX10+BX11+BX12+BX13+BX14+BX15+BX16+BX17+BX18+BX19</f>
        <v>4481046.81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30117.08</v>
      </c>
      <c r="E24" s="89">
        <v>0</v>
      </c>
      <c r="F24" s="90">
        <v>69194.99</v>
      </c>
      <c r="G24" s="88"/>
      <c r="H24" s="89"/>
      <c r="I24" s="90"/>
      <c r="J24" s="97">
        <v>375</v>
      </c>
      <c r="K24" s="89">
        <v>0</v>
      </c>
      <c r="L24" s="101">
        <v>375</v>
      </c>
      <c r="M24" s="97">
        <v>492301.47000000003</v>
      </c>
      <c r="N24" s="89">
        <v>0</v>
      </c>
      <c r="O24" s="101">
        <v>492357.10000000003</v>
      </c>
      <c r="P24" s="97">
        <v>114578.95000000001</v>
      </c>
      <c r="Q24" s="89">
        <v>0</v>
      </c>
      <c r="R24" s="101">
        <v>135432.1</v>
      </c>
      <c r="S24" s="97">
        <v>0</v>
      </c>
      <c r="T24" s="89">
        <v>0</v>
      </c>
      <c r="U24" s="101">
        <v>3416</v>
      </c>
      <c r="V24" s="97">
        <v>0</v>
      </c>
      <c r="W24" s="89">
        <v>0</v>
      </c>
      <c r="X24" s="101">
        <v>0</v>
      </c>
      <c r="Y24" s="97">
        <v>0</v>
      </c>
      <c r="Z24" s="89">
        <v>0</v>
      </c>
      <c r="AA24" s="101">
        <v>0</v>
      </c>
      <c r="AB24" s="97">
        <v>149394.7</v>
      </c>
      <c r="AC24" s="89">
        <v>0</v>
      </c>
      <c r="AD24" s="101">
        <v>153065.94</v>
      </c>
      <c r="AE24" s="97">
        <v>972583.3300000001</v>
      </c>
      <c r="AF24" s="89">
        <v>0</v>
      </c>
      <c r="AG24" s="101">
        <v>983293.9600000001</v>
      </c>
      <c r="AH24" s="97">
        <v>0</v>
      </c>
      <c r="AI24" s="89">
        <v>0</v>
      </c>
      <c r="AJ24" s="101">
        <v>0</v>
      </c>
      <c r="AK24" s="97">
        <v>139000</v>
      </c>
      <c r="AL24" s="89">
        <v>0</v>
      </c>
      <c r="AM24" s="101">
        <v>139000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1898350.53</v>
      </c>
      <c r="BW24" s="77">
        <f t="shared" si="4"/>
        <v>0</v>
      </c>
      <c r="BX24" s="79">
        <f t="shared" si="4"/>
        <v>1976135.0900000003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>
        <v>0</v>
      </c>
      <c r="Y26" s="97">
        <v>0</v>
      </c>
      <c r="Z26" s="89">
        <v>0</v>
      </c>
      <c r="AA26" s="101">
        <v>0</v>
      </c>
      <c r="AB26" s="97"/>
      <c r="AC26" s="89"/>
      <c r="AD26" s="101"/>
      <c r="AE26" s="97">
        <v>0</v>
      </c>
      <c r="AF26" s="89">
        <v>0</v>
      </c>
      <c r="AG26" s="101">
        <v>0</v>
      </c>
      <c r="AH26" s="97"/>
      <c r="AI26" s="89"/>
      <c r="AJ26" s="101"/>
      <c r="AK26" s="97">
        <v>0</v>
      </c>
      <c r="AL26" s="89">
        <v>0</v>
      </c>
      <c r="AM26" s="101">
        <v>13637.81</v>
      </c>
      <c r="AN26" s="97"/>
      <c r="AO26" s="89"/>
      <c r="AP26" s="101"/>
      <c r="AQ26" s="97">
        <v>0</v>
      </c>
      <c r="AR26" s="89">
        <v>0</v>
      </c>
      <c r="AS26" s="101">
        <v>0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13637.81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30117.08</v>
      </c>
      <c r="E28" s="78">
        <f t="shared" si="5"/>
        <v>0</v>
      </c>
      <c r="F28" s="79">
        <f t="shared" si="5"/>
        <v>69194.99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375</v>
      </c>
      <c r="K28" s="78">
        <f t="shared" si="5"/>
        <v>0</v>
      </c>
      <c r="L28" s="77">
        <f t="shared" si="5"/>
        <v>375</v>
      </c>
      <c r="M28" s="98">
        <f t="shared" si="5"/>
        <v>492301.47000000003</v>
      </c>
      <c r="N28" s="78">
        <f t="shared" si="5"/>
        <v>0</v>
      </c>
      <c r="O28" s="77">
        <f t="shared" si="5"/>
        <v>492357.10000000003</v>
      </c>
      <c r="P28" s="98">
        <f t="shared" si="5"/>
        <v>114578.95000000001</v>
      </c>
      <c r="Q28" s="78">
        <f t="shared" si="5"/>
        <v>0</v>
      </c>
      <c r="R28" s="77">
        <f t="shared" si="5"/>
        <v>135432.1</v>
      </c>
      <c r="S28" s="98">
        <f t="shared" si="5"/>
        <v>0</v>
      </c>
      <c r="T28" s="78">
        <f t="shared" si="5"/>
        <v>0</v>
      </c>
      <c r="U28" s="77">
        <f t="shared" si="5"/>
        <v>3416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149394.7</v>
      </c>
      <c r="AC28" s="78">
        <f t="shared" si="5"/>
        <v>0</v>
      </c>
      <c r="AD28" s="77">
        <f t="shared" si="5"/>
        <v>153065.94</v>
      </c>
      <c r="AE28" s="98">
        <f t="shared" si="5"/>
        <v>972583.3300000001</v>
      </c>
      <c r="AF28" s="78">
        <f t="shared" si="5"/>
        <v>0</v>
      </c>
      <c r="AG28" s="77">
        <f t="shared" si="5"/>
        <v>983293.9600000001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139000</v>
      </c>
      <c r="AL28" s="78">
        <f t="shared" si="6"/>
        <v>0</v>
      </c>
      <c r="AM28" s="77">
        <f t="shared" si="6"/>
        <v>152637.81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1898350.53</v>
      </c>
      <c r="BW28" s="77">
        <f>BW23+BW24+BW25+BW26+BW27</f>
        <v>0</v>
      </c>
      <c r="BX28" s="95">
        <f>BX23+BX24+BX25+BX26+BX27</f>
        <v>1989772.9000000004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73175.11000000002</v>
      </c>
      <c r="BM40" s="89">
        <v>0</v>
      </c>
      <c r="BN40" s="101">
        <v>73175.11000000002</v>
      </c>
      <c r="BO40" s="97"/>
      <c r="BP40" s="89"/>
      <c r="BQ40" s="101"/>
      <c r="BR40" s="97"/>
      <c r="BS40" s="89"/>
      <c r="BT40" s="101"/>
      <c r="BU40" s="76"/>
      <c r="BV40" s="85">
        <f t="shared" si="10"/>
        <v>73175.11000000002</v>
      </c>
      <c r="BW40" s="77">
        <f t="shared" si="10"/>
        <v>0</v>
      </c>
      <c r="BX40" s="79">
        <f t="shared" si="10"/>
        <v>73175.11000000002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73175.11000000002</v>
      </c>
      <c r="BM42" s="78">
        <f t="shared" si="12"/>
        <v>0</v>
      </c>
      <c r="BN42" s="77">
        <f t="shared" si="12"/>
        <v>73175.11000000002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73175.11000000002</v>
      </c>
      <c r="BW42" s="77">
        <f>BW38+BW39+BW40+BW41</f>
        <v>0</v>
      </c>
      <c r="BX42" s="95">
        <f>BX38+BX39+BX40+BX41</f>
        <v>73175.11000000002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</v>
      </c>
      <c r="BP45" s="89">
        <v>0</v>
      </c>
      <c r="BQ45" s="101">
        <v>50000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50000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50000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50000</v>
      </c>
      <c r="BP46" s="78">
        <f>BP45</f>
        <v>0</v>
      </c>
      <c r="BQ46" s="95">
        <f>BQ45</f>
        <v>50000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</v>
      </c>
      <c r="BW46" s="77">
        <f>BW45</f>
        <v>0</v>
      </c>
      <c r="BX46" s="95">
        <f>BX45</f>
        <v>50000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4149965.9400000004</v>
      </c>
      <c r="BS49" s="89">
        <v>0</v>
      </c>
      <c r="BT49" s="101">
        <v>4186428.4400000004</v>
      </c>
      <c r="BU49" s="76"/>
      <c r="BV49" s="85">
        <f aca="true" t="shared" si="15" ref="BV49:BX50">D49+G49+J49+M49+P49+S49+V49+Y49+AB49+AE49+AH49+AK49+AN49+AQ49+AT49+AW49+AZ49+BC49+BF49+BI49+BL49+BO49+BR49</f>
        <v>4149965.9400000004</v>
      </c>
      <c r="BW49" s="77">
        <f t="shared" si="15"/>
        <v>0</v>
      </c>
      <c r="BX49" s="79">
        <f t="shared" si="15"/>
        <v>4186428.4400000004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352500</v>
      </c>
      <c r="BS50" s="89">
        <v>0</v>
      </c>
      <c r="BT50" s="101">
        <v>360134.48</v>
      </c>
      <c r="BU50" s="76"/>
      <c r="BV50" s="85">
        <f t="shared" si="15"/>
        <v>352500</v>
      </c>
      <c r="BW50" s="77">
        <f t="shared" si="15"/>
        <v>0</v>
      </c>
      <c r="BX50" s="79">
        <f t="shared" si="15"/>
        <v>360134.48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4502465.94</v>
      </c>
      <c r="BS51" s="78">
        <f>BS49+BS50</f>
        <v>0</v>
      </c>
      <c r="BT51" s="77">
        <f>BT49+BT50</f>
        <v>4546562.92</v>
      </c>
      <c r="BU51" s="85"/>
      <c r="BV51" s="85">
        <f>BV49+BV50</f>
        <v>4502465.94</v>
      </c>
      <c r="BW51" s="77">
        <f>BW49+BW50</f>
        <v>0</v>
      </c>
      <c r="BX51" s="95">
        <f>BX49+BX50</f>
        <v>4546562.92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1141615.6300000001</v>
      </c>
      <c r="E53" s="86">
        <f t="shared" si="18"/>
        <v>0</v>
      </c>
      <c r="F53" s="86">
        <f t="shared" si="18"/>
        <v>1465077.2699999998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97620.87</v>
      </c>
      <c r="K53" s="86">
        <f t="shared" si="18"/>
        <v>0</v>
      </c>
      <c r="L53" s="86">
        <f t="shared" si="18"/>
        <v>100613.69</v>
      </c>
      <c r="M53" s="86">
        <f t="shared" si="18"/>
        <v>706500.05</v>
      </c>
      <c r="N53" s="86">
        <f t="shared" si="18"/>
        <v>0</v>
      </c>
      <c r="O53" s="86">
        <f t="shared" si="18"/>
        <v>773334.3</v>
      </c>
      <c r="P53" s="86">
        <f t="shared" si="18"/>
        <v>236138.95</v>
      </c>
      <c r="Q53" s="86">
        <f t="shared" si="18"/>
        <v>0</v>
      </c>
      <c r="R53" s="86">
        <f t="shared" si="18"/>
        <v>267284.54000000004</v>
      </c>
      <c r="S53" s="86">
        <f t="shared" si="18"/>
        <v>59072.01</v>
      </c>
      <c r="T53" s="86">
        <f t="shared" si="18"/>
        <v>0</v>
      </c>
      <c r="U53" s="86">
        <f t="shared" si="18"/>
        <v>116540.88</v>
      </c>
      <c r="V53" s="86">
        <f t="shared" si="18"/>
        <v>15310</v>
      </c>
      <c r="W53" s="86">
        <f t="shared" si="18"/>
        <v>0</v>
      </c>
      <c r="X53" s="86">
        <f t="shared" si="18"/>
        <v>21759.3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654761.77</v>
      </c>
      <c r="AC53" s="86">
        <f t="shared" si="18"/>
        <v>0</v>
      </c>
      <c r="AD53" s="86">
        <f t="shared" si="18"/>
        <v>781488.21</v>
      </c>
      <c r="AE53" s="86">
        <f t="shared" si="18"/>
        <v>1170744.24</v>
      </c>
      <c r="AF53" s="86">
        <f t="shared" si="18"/>
        <v>0</v>
      </c>
      <c r="AG53" s="86">
        <f t="shared" si="18"/>
        <v>1225548.81</v>
      </c>
      <c r="AH53" s="86">
        <f t="shared" si="18"/>
        <v>26104.53</v>
      </c>
      <c r="AI53" s="86">
        <f t="shared" si="18"/>
        <v>0</v>
      </c>
      <c r="AJ53" s="86">
        <f aca="true" t="shared" si="19" ref="AJ53:BT53">AJ20+AJ28+AJ35+AJ42+AJ46+AJ51</f>
        <v>38750.509999999995</v>
      </c>
      <c r="AK53" s="86">
        <f t="shared" si="19"/>
        <v>985466.4300000002</v>
      </c>
      <c r="AL53" s="86">
        <f t="shared" si="19"/>
        <v>0</v>
      </c>
      <c r="AM53" s="86">
        <f t="shared" si="19"/>
        <v>1127716.19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420889.45</v>
      </c>
      <c r="BA53" s="86">
        <f t="shared" si="19"/>
        <v>0</v>
      </c>
      <c r="BB53" s="86">
        <f t="shared" si="19"/>
        <v>460894.88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71507.36</v>
      </c>
      <c r="BJ53" s="86">
        <f t="shared" si="19"/>
        <v>0</v>
      </c>
      <c r="BK53" s="86">
        <f t="shared" si="19"/>
        <v>70507.36</v>
      </c>
      <c r="BL53" s="86">
        <f t="shared" si="19"/>
        <v>94478.88000000002</v>
      </c>
      <c r="BM53" s="86">
        <f t="shared" si="19"/>
        <v>0</v>
      </c>
      <c r="BN53" s="86">
        <f t="shared" si="19"/>
        <v>94478.88000000002</v>
      </c>
      <c r="BO53" s="86">
        <f t="shared" si="19"/>
        <v>50000</v>
      </c>
      <c r="BP53" s="86">
        <f t="shared" si="19"/>
        <v>0</v>
      </c>
      <c r="BQ53" s="86">
        <f t="shared" si="19"/>
        <v>50000</v>
      </c>
      <c r="BR53" s="86">
        <f t="shared" si="19"/>
        <v>4502465.94</v>
      </c>
      <c r="BS53" s="86">
        <f t="shared" si="19"/>
        <v>0</v>
      </c>
      <c r="BT53" s="86">
        <f t="shared" si="19"/>
        <v>4546562.92</v>
      </c>
      <c r="BU53" s="86">
        <f>BU8</f>
        <v>18210.46</v>
      </c>
      <c r="BV53" s="102">
        <f>BV8+BV20+BV28+BV35+BV42+BV46+BV51</f>
        <v>10250886.57</v>
      </c>
      <c r="BW53" s="87">
        <f>BW20+BW28+BW35+BW42+BW46+BW51</f>
        <v>0</v>
      </c>
      <c r="BX53" s="87">
        <f>BX20+BX28+BX35+BX42+BX46+BX51</f>
        <v>11140557.74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18210.46</v>
      </c>
      <c r="BV8" s="77">
        <f>BU8</f>
        <v>18210.46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611155</v>
      </c>
      <c r="E10" s="89">
        <v>0</v>
      </c>
      <c r="F10" s="90"/>
      <c r="G10" s="88"/>
      <c r="H10" s="89"/>
      <c r="I10" s="90"/>
      <c r="J10" s="97">
        <v>77000</v>
      </c>
      <c r="K10" s="89">
        <v>0</v>
      </c>
      <c r="L10" s="101"/>
      <c r="M10" s="91"/>
      <c r="N10" s="89"/>
      <c r="O10" s="90"/>
      <c r="P10" s="91">
        <v>91500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0</v>
      </c>
      <c r="AF10" s="89">
        <v>0</v>
      </c>
      <c r="AG10" s="90"/>
      <c r="AH10" s="91"/>
      <c r="AI10" s="89"/>
      <c r="AJ10" s="90"/>
      <c r="AK10" s="91">
        <v>81500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>
        <v>0</v>
      </c>
      <c r="BA10" s="89">
        <v>0</v>
      </c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861155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64230.71</v>
      </c>
      <c r="E11" s="89">
        <v>0</v>
      </c>
      <c r="F11" s="90"/>
      <c r="G11" s="88"/>
      <c r="H11" s="89"/>
      <c r="I11" s="90"/>
      <c r="J11" s="97">
        <v>5650</v>
      </c>
      <c r="K11" s="89">
        <v>0</v>
      </c>
      <c r="L11" s="101"/>
      <c r="M11" s="91">
        <v>270</v>
      </c>
      <c r="N11" s="89">
        <v>0</v>
      </c>
      <c r="O11" s="90"/>
      <c r="P11" s="91">
        <v>7420</v>
      </c>
      <c r="Q11" s="89">
        <v>0</v>
      </c>
      <c r="R11" s="90"/>
      <c r="S11" s="91"/>
      <c r="T11" s="89"/>
      <c r="U11" s="90"/>
      <c r="V11" s="91">
        <v>310</v>
      </c>
      <c r="W11" s="89">
        <v>0</v>
      </c>
      <c r="X11" s="90"/>
      <c r="Y11" s="91"/>
      <c r="Z11" s="89"/>
      <c r="AA11" s="90"/>
      <c r="AB11" s="91">
        <v>0</v>
      </c>
      <c r="AC11" s="89">
        <v>0</v>
      </c>
      <c r="AD11" s="90"/>
      <c r="AE11" s="91">
        <v>0</v>
      </c>
      <c r="AF11" s="89">
        <v>0</v>
      </c>
      <c r="AG11" s="90"/>
      <c r="AH11" s="91"/>
      <c r="AI11" s="89"/>
      <c r="AJ11" s="90"/>
      <c r="AK11" s="91">
        <v>6120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>
        <v>0</v>
      </c>
      <c r="BA11" s="89">
        <v>0</v>
      </c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84000.70999999999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324301.34</v>
      </c>
      <c r="E12" s="89">
        <v>0</v>
      </c>
      <c r="F12" s="90"/>
      <c r="G12" s="88"/>
      <c r="H12" s="89"/>
      <c r="I12" s="90"/>
      <c r="J12" s="97">
        <v>11300</v>
      </c>
      <c r="K12" s="89">
        <v>0</v>
      </c>
      <c r="L12" s="101"/>
      <c r="M12" s="91">
        <v>168108.17</v>
      </c>
      <c r="N12" s="89">
        <v>0</v>
      </c>
      <c r="O12" s="90"/>
      <c r="P12" s="91">
        <v>5600</v>
      </c>
      <c r="Q12" s="89">
        <v>0</v>
      </c>
      <c r="R12" s="90"/>
      <c r="S12" s="91">
        <v>39065</v>
      </c>
      <c r="T12" s="89">
        <v>0</v>
      </c>
      <c r="U12" s="90"/>
      <c r="V12" s="91">
        <v>7000</v>
      </c>
      <c r="W12" s="89">
        <v>0</v>
      </c>
      <c r="X12" s="90"/>
      <c r="Y12" s="91"/>
      <c r="Z12" s="89"/>
      <c r="AA12" s="90"/>
      <c r="AB12" s="91">
        <v>501367.07000000007</v>
      </c>
      <c r="AC12" s="89">
        <v>0</v>
      </c>
      <c r="AD12" s="90"/>
      <c r="AE12" s="91">
        <v>134019.44</v>
      </c>
      <c r="AF12" s="89">
        <v>0</v>
      </c>
      <c r="AG12" s="90"/>
      <c r="AH12" s="91">
        <v>19500</v>
      </c>
      <c r="AI12" s="89">
        <v>0</v>
      </c>
      <c r="AJ12" s="90"/>
      <c r="AK12" s="91">
        <v>251188.61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>
        <v>0</v>
      </c>
      <c r="BA12" s="89">
        <v>0</v>
      </c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1461449.63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26299.89</v>
      </c>
      <c r="E13" s="89">
        <v>0</v>
      </c>
      <c r="F13" s="90"/>
      <c r="G13" s="88"/>
      <c r="H13" s="89"/>
      <c r="I13" s="90"/>
      <c r="J13" s="97">
        <v>3000</v>
      </c>
      <c r="K13" s="89">
        <v>0</v>
      </c>
      <c r="L13" s="101"/>
      <c r="M13" s="91">
        <v>41297.61</v>
      </c>
      <c r="N13" s="89">
        <v>0</v>
      </c>
      <c r="O13" s="90"/>
      <c r="P13" s="91">
        <v>14840</v>
      </c>
      <c r="Q13" s="89">
        <v>0</v>
      </c>
      <c r="R13" s="90"/>
      <c r="S13" s="91">
        <v>20007.010000000002</v>
      </c>
      <c r="T13" s="89">
        <v>0</v>
      </c>
      <c r="U13" s="90"/>
      <c r="V13" s="91">
        <v>3000</v>
      </c>
      <c r="W13" s="89">
        <v>0</v>
      </c>
      <c r="X13" s="90"/>
      <c r="Y13" s="91"/>
      <c r="Z13" s="89"/>
      <c r="AA13" s="90"/>
      <c r="AB13" s="91"/>
      <c r="AC13" s="89"/>
      <c r="AD13" s="90"/>
      <c r="AE13" s="91">
        <v>2000</v>
      </c>
      <c r="AF13" s="89">
        <v>0</v>
      </c>
      <c r="AG13" s="90"/>
      <c r="AH13" s="91">
        <v>15000</v>
      </c>
      <c r="AI13" s="89">
        <v>0</v>
      </c>
      <c r="AJ13" s="90"/>
      <c r="AK13" s="91">
        <v>373583.91000000003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>
        <v>0</v>
      </c>
      <c r="BA13" s="89">
        <v>0</v>
      </c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499028.42000000004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17214.5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17214.5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32733.44</v>
      </c>
      <c r="E19" s="89">
        <v>0</v>
      </c>
      <c r="F19" s="90"/>
      <c r="G19" s="88"/>
      <c r="H19" s="89"/>
      <c r="I19" s="90"/>
      <c r="J19" s="97">
        <v>295.87</v>
      </c>
      <c r="K19" s="89">
        <v>0</v>
      </c>
      <c r="L19" s="101"/>
      <c r="M19" s="97">
        <v>650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>
        <v>1904.71</v>
      </c>
      <c r="AF19" s="89">
        <v>0</v>
      </c>
      <c r="AG19" s="101"/>
      <c r="AH19" s="97">
        <v>1604.53</v>
      </c>
      <c r="AI19" s="89">
        <v>0</v>
      </c>
      <c r="AJ19" s="101"/>
      <c r="AK19" s="97">
        <v>400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>
        <v>0</v>
      </c>
      <c r="BA19" s="89">
        <v>0</v>
      </c>
      <c r="BB19" s="101"/>
      <c r="BC19" s="97"/>
      <c r="BD19" s="89"/>
      <c r="BE19" s="101"/>
      <c r="BF19" s="97"/>
      <c r="BG19" s="89"/>
      <c r="BH19" s="101"/>
      <c r="BI19" s="97">
        <v>71507.36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109095.91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1058720.3800000001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97245.87</v>
      </c>
      <c r="K20" s="78">
        <f t="shared" si="1"/>
        <v>0</v>
      </c>
      <c r="L20" s="77">
        <f t="shared" si="1"/>
        <v>0</v>
      </c>
      <c r="M20" s="98">
        <f t="shared" si="1"/>
        <v>210325.78000000003</v>
      </c>
      <c r="N20" s="78">
        <f t="shared" si="1"/>
        <v>0</v>
      </c>
      <c r="O20" s="77">
        <f t="shared" si="1"/>
        <v>0</v>
      </c>
      <c r="P20" s="98">
        <f t="shared" si="1"/>
        <v>119360</v>
      </c>
      <c r="Q20" s="78">
        <f t="shared" si="1"/>
        <v>0</v>
      </c>
      <c r="R20" s="77">
        <f t="shared" si="1"/>
        <v>0</v>
      </c>
      <c r="S20" s="98">
        <f t="shared" si="1"/>
        <v>59072.01</v>
      </c>
      <c r="T20" s="78">
        <f t="shared" si="1"/>
        <v>0</v>
      </c>
      <c r="U20" s="77">
        <f t="shared" si="1"/>
        <v>0</v>
      </c>
      <c r="V20" s="98">
        <f t="shared" si="1"/>
        <v>10310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501367.07000000007</v>
      </c>
      <c r="AC20" s="78">
        <f t="shared" si="1"/>
        <v>0</v>
      </c>
      <c r="AD20" s="77">
        <f t="shared" si="1"/>
        <v>0</v>
      </c>
      <c r="AE20" s="98">
        <f t="shared" si="1"/>
        <v>137924.15</v>
      </c>
      <c r="AF20" s="78">
        <f t="shared" si="1"/>
        <v>0</v>
      </c>
      <c r="AG20" s="77">
        <f t="shared" si="1"/>
        <v>0</v>
      </c>
      <c r="AH20" s="98">
        <f t="shared" si="1"/>
        <v>36104.53</v>
      </c>
      <c r="AI20" s="78">
        <f t="shared" si="1"/>
        <v>0</v>
      </c>
      <c r="AJ20" s="77">
        <f t="shared" si="1"/>
        <v>0</v>
      </c>
      <c r="AK20" s="98">
        <f t="shared" si="1"/>
        <v>712792.52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71507.36</v>
      </c>
      <c r="BJ20" s="78">
        <f t="shared" si="1"/>
        <v>0</v>
      </c>
      <c r="BK20" s="77">
        <f t="shared" si="1"/>
        <v>0</v>
      </c>
      <c r="BL20" s="98">
        <f t="shared" si="1"/>
        <v>17214.5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3031944.17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7000</v>
      </c>
      <c r="E24" s="89">
        <v>0</v>
      </c>
      <c r="F24" s="90"/>
      <c r="G24" s="88"/>
      <c r="H24" s="89"/>
      <c r="I24" s="90"/>
      <c r="J24" s="97">
        <v>375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5000</v>
      </c>
      <c r="AF24" s="89">
        <v>0</v>
      </c>
      <c r="AG24" s="101"/>
      <c r="AH24" s="97">
        <v>0</v>
      </c>
      <c r="AI24" s="89">
        <v>0</v>
      </c>
      <c r="AJ24" s="101"/>
      <c r="AK24" s="97">
        <v>28000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40375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/>
      <c r="Y26" s="97">
        <v>0</v>
      </c>
      <c r="Z26" s="89">
        <v>0</v>
      </c>
      <c r="AA26" s="101"/>
      <c r="AB26" s="97"/>
      <c r="AC26" s="89"/>
      <c r="AD26" s="101"/>
      <c r="AE26" s="97">
        <v>0</v>
      </c>
      <c r="AF26" s="89">
        <v>0</v>
      </c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7000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375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5000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28000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40375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77264.37999999999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77264.37999999999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77264.37999999999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77264.37999999999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50000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50000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4149965.9400000004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4149965.9400000004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352500</v>
      </c>
      <c r="BS50" s="89">
        <v>0</v>
      </c>
      <c r="BT50" s="101"/>
      <c r="BU50" s="76"/>
      <c r="BV50" s="85">
        <f t="shared" si="9"/>
        <v>352500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4502465.94</v>
      </c>
      <c r="BS51" s="78">
        <f>BS49+BS50</f>
        <v>0</v>
      </c>
      <c r="BT51" s="77">
        <f>BT49+BT50</f>
        <v>0</v>
      </c>
      <c r="BU51" s="85"/>
      <c r="BV51" s="85">
        <f>BV49+BV50</f>
        <v>4502465.94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1065720.3800000001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97620.87</v>
      </c>
      <c r="K53" s="86">
        <f t="shared" si="11"/>
        <v>0</v>
      </c>
      <c r="L53" s="86">
        <f t="shared" si="11"/>
        <v>0</v>
      </c>
      <c r="M53" s="86">
        <f t="shared" si="11"/>
        <v>210325.78000000003</v>
      </c>
      <c r="N53" s="86">
        <f t="shared" si="11"/>
        <v>0</v>
      </c>
      <c r="O53" s="86">
        <f t="shared" si="11"/>
        <v>0</v>
      </c>
      <c r="P53" s="86">
        <f t="shared" si="11"/>
        <v>119360</v>
      </c>
      <c r="Q53" s="86">
        <f t="shared" si="11"/>
        <v>0</v>
      </c>
      <c r="R53" s="86">
        <f t="shared" si="11"/>
        <v>0</v>
      </c>
      <c r="S53" s="86">
        <f t="shared" si="11"/>
        <v>59072.01</v>
      </c>
      <c r="T53" s="86">
        <f t="shared" si="11"/>
        <v>0</v>
      </c>
      <c r="U53" s="86">
        <f t="shared" si="11"/>
        <v>0</v>
      </c>
      <c r="V53" s="86">
        <f t="shared" si="11"/>
        <v>10310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501367.07000000007</v>
      </c>
      <c r="AC53" s="86">
        <f t="shared" si="11"/>
        <v>0</v>
      </c>
      <c r="AD53" s="86">
        <f t="shared" si="11"/>
        <v>0</v>
      </c>
      <c r="AE53" s="86">
        <f t="shared" si="11"/>
        <v>142924.15</v>
      </c>
      <c r="AF53" s="86">
        <f t="shared" si="11"/>
        <v>0</v>
      </c>
      <c r="AG53" s="86">
        <f t="shared" si="11"/>
        <v>0</v>
      </c>
      <c r="AH53" s="86">
        <f t="shared" si="11"/>
        <v>36104.53</v>
      </c>
      <c r="AI53" s="86">
        <f t="shared" si="11"/>
        <v>0</v>
      </c>
      <c r="AJ53" s="86">
        <f t="shared" si="11"/>
        <v>0</v>
      </c>
      <c r="AK53" s="86">
        <f t="shared" si="11"/>
        <v>740792.52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71507.36</v>
      </c>
      <c r="BJ53" s="86">
        <f t="shared" si="11"/>
        <v>0</v>
      </c>
      <c r="BK53" s="86">
        <f t="shared" si="11"/>
        <v>0</v>
      </c>
      <c r="BL53" s="86">
        <f t="shared" si="11"/>
        <v>94478.87999999999</v>
      </c>
      <c r="BM53" s="86">
        <f t="shared" si="11"/>
        <v>0</v>
      </c>
      <c r="BN53" s="86">
        <f t="shared" si="11"/>
        <v>0</v>
      </c>
      <c r="BO53" s="86">
        <f t="shared" si="11"/>
        <v>50000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4502465.94</v>
      </c>
      <c r="BS53" s="86">
        <f>BS20+BS28+BS35+BS42+BS46+BS51</f>
        <v>0</v>
      </c>
      <c r="BT53" s="86">
        <f>BT20+BT28+BT35+BT42+BT46+BT51</f>
        <v>0</v>
      </c>
      <c r="BU53" s="86">
        <f>BU8</f>
        <v>18210.46</v>
      </c>
      <c r="BV53" s="102">
        <f>BV8+BV20+BV28+BV35+BV42+BV46+BV51</f>
        <v>7720259.95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18210.46</v>
      </c>
      <c r="BV8" s="77">
        <f>BU8</f>
        <v>18210.46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611155</v>
      </c>
      <c r="E10" s="89">
        <v>0</v>
      </c>
      <c r="F10" s="90"/>
      <c r="G10" s="88"/>
      <c r="H10" s="89"/>
      <c r="I10" s="90"/>
      <c r="J10" s="97">
        <v>77000</v>
      </c>
      <c r="K10" s="89">
        <v>0</v>
      </c>
      <c r="L10" s="101"/>
      <c r="M10" s="91"/>
      <c r="N10" s="89"/>
      <c r="O10" s="90"/>
      <c r="P10" s="91">
        <v>91500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0</v>
      </c>
      <c r="AF10" s="89">
        <v>0</v>
      </c>
      <c r="AG10" s="90"/>
      <c r="AH10" s="91"/>
      <c r="AI10" s="89"/>
      <c r="AJ10" s="90"/>
      <c r="AK10" s="91">
        <v>81500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>
        <v>0</v>
      </c>
      <c r="BA10" s="89">
        <v>0</v>
      </c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861155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64230.71</v>
      </c>
      <c r="E11" s="89">
        <v>0</v>
      </c>
      <c r="F11" s="90"/>
      <c r="G11" s="88"/>
      <c r="H11" s="89"/>
      <c r="I11" s="90"/>
      <c r="J11" s="97">
        <v>5650</v>
      </c>
      <c r="K11" s="89">
        <v>0</v>
      </c>
      <c r="L11" s="101"/>
      <c r="M11" s="91">
        <v>270</v>
      </c>
      <c r="N11" s="89">
        <v>0</v>
      </c>
      <c r="O11" s="90"/>
      <c r="P11" s="91">
        <v>7420</v>
      </c>
      <c r="Q11" s="89">
        <v>0</v>
      </c>
      <c r="R11" s="90"/>
      <c r="S11" s="91"/>
      <c r="T11" s="89"/>
      <c r="U11" s="90"/>
      <c r="V11" s="91">
        <v>310</v>
      </c>
      <c r="W11" s="89">
        <v>0</v>
      </c>
      <c r="X11" s="90"/>
      <c r="Y11" s="91"/>
      <c r="Z11" s="89"/>
      <c r="AA11" s="90"/>
      <c r="AB11" s="91">
        <v>0</v>
      </c>
      <c r="AC11" s="89">
        <v>0</v>
      </c>
      <c r="AD11" s="90"/>
      <c r="AE11" s="91">
        <v>0</v>
      </c>
      <c r="AF11" s="89">
        <v>0</v>
      </c>
      <c r="AG11" s="90"/>
      <c r="AH11" s="91"/>
      <c r="AI11" s="89"/>
      <c r="AJ11" s="90"/>
      <c r="AK11" s="91">
        <v>6120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>
        <v>0</v>
      </c>
      <c r="BA11" s="89">
        <v>0</v>
      </c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84000.70999999999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324301.34</v>
      </c>
      <c r="E12" s="89">
        <v>0</v>
      </c>
      <c r="F12" s="90"/>
      <c r="G12" s="88"/>
      <c r="H12" s="89"/>
      <c r="I12" s="90"/>
      <c r="J12" s="97">
        <v>11300</v>
      </c>
      <c r="K12" s="89">
        <v>0</v>
      </c>
      <c r="L12" s="101"/>
      <c r="M12" s="91">
        <v>168108.17</v>
      </c>
      <c r="N12" s="89">
        <v>0</v>
      </c>
      <c r="O12" s="90"/>
      <c r="P12" s="91">
        <v>5600</v>
      </c>
      <c r="Q12" s="89">
        <v>0</v>
      </c>
      <c r="R12" s="90"/>
      <c r="S12" s="91">
        <v>39065</v>
      </c>
      <c r="T12" s="89">
        <v>0</v>
      </c>
      <c r="U12" s="90"/>
      <c r="V12" s="91">
        <v>7000</v>
      </c>
      <c r="W12" s="89">
        <v>0</v>
      </c>
      <c r="X12" s="90"/>
      <c r="Y12" s="91"/>
      <c r="Z12" s="89"/>
      <c r="AA12" s="90"/>
      <c r="AB12" s="91">
        <v>501367.07000000007</v>
      </c>
      <c r="AC12" s="89">
        <v>0</v>
      </c>
      <c r="AD12" s="90"/>
      <c r="AE12" s="91">
        <v>134019.44</v>
      </c>
      <c r="AF12" s="89">
        <v>0</v>
      </c>
      <c r="AG12" s="90"/>
      <c r="AH12" s="91">
        <v>19500</v>
      </c>
      <c r="AI12" s="89">
        <v>0</v>
      </c>
      <c r="AJ12" s="90"/>
      <c r="AK12" s="91">
        <v>251188.61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>
        <v>0</v>
      </c>
      <c r="BA12" s="89">
        <v>0</v>
      </c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1461449.63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26299.89</v>
      </c>
      <c r="E13" s="89">
        <v>0</v>
      </c>
      <c r="F13" s="90"/>
      <c r="G13" s="88"/>
      <c r="H13" s="89"/>
      <c r="I13" s="90"/>
      <c r="J13" s="97">
        <v>3000</v>
      </c>
      <c r="K13" s="89">
        <v>0</v>
      </c>
      <c r="L13" s="101"/>
      <c r="M13" s="91">
        <v>41297.61</v>
      </c>
      <c r="N13" s="89">
        <v>0</v>
      </c>
      <c r="O13" s="90"/>
      <c r="P13" s="91">
        <v>14840</v>
      </c>
      <c r="Q13" s="89">
        <v>0</v>
      </c>
      <c r="R13" s="90"/>
      <c r="S13" s="91">
        <v>20007.010000000002</v>
      </c>
      <c r="T13" s="89">
        <v>0</v>
      </c>
      <c r="U13" s="90"/>
      <c r="V13" s="91">
        <v>3000</v>
      </c>
      <c r="W13" s="89">
        <v>0</v>
      </c>
      <c r="X13" s="90"/>
      <c r="Y13" s="91"/>
      <c r="Z13" s="89"/>
      <c r="AA13" s="90"/>
      <c r="AB13" s="91"/>
      <c r="AC13" s="89"/>
      <c r="AD13" s="90"/>
      <c r="AE13" s="91">
        <v>2000</v>
      </c>
      <c r="AF13" s="89">
        <v>0</v>
      </c>
      <c r="AG13" s="90"/>
      <c r="AH13" s="91">
        <v>15000</v>
      </c>
      <c r="AI13" s="89">
        <v>0</v>
      </c>
      <c r="AJ13" s="90"/>
      <c r="AK13" s="91">
        <v>373583.91000000003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>
        <v>0</v>
      </c>
      <c r="BA13" s="89">
        <v>0</v>
      </c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499028.42000000004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12992.05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12992.05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32733.44</v>
      </c>
      <c r="E19" s="89">
        <v>0</v>
      </c>
      <c r="F19" s="90"/>
      <c r="G19" s="88"/>
      <c r="H19" s="89"/>
      <c r="I19" s="90"/>
      <c r="J19" s="97">
        <v>295.87</v>
      </c>
      <c r="K19" s="89">
        <v>0</v>
      </c>
      <c r="L19" s="101"/>
      <c r="M19" s="97">
        <v>650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>
        <v>1904.71</v>
      </c>
      <c r="AF19" s="89">
        <v>0</v>
      </c>
      <c r="AG19" s="101"/>
      <c r="AH19" s="97">
        <v>1604.53</v>
      </c>
      <c r="AI19" s="89">
        <v>0</v>
      </c>
      <c r="AJ19" s="101"/>
      <c r="AK19" s="97">
        <v>400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>
        <v>0</v>
      </c>
      <c r="BA19" s="89">
        <v>0</v>
      </c>
      <c r="BB19" s="101"/>
      <c r="BC19" s="97"/>
      <c r="BD19" s="89"/>
      <c r="BE19" s="101"/>
      <c r="BF19" s="97"/>
      <c r="BG19" s="89"/>
      <c r="BH19" s="101"/>
      <c r="BI19" s="97">
        <v>71507.36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109095.91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1058720.3800000001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97245.87</v>
      </c>
      <c r="K20" s="78">
        <f t="shared" si="1"/>
        <v>0</v>
      </c>
      <c r="L20" s="77">
        <f t="shared" si="1"/>
        <v>0</v>
      </c>
      <c r="M20" s="98">
        <f t="shared" si="1"/>
        <v>210325.78000000003</v>
      </c>
      <c r="N20" s="78">
        <f t="shared" si="1"/>
        <v>0</v>
      </c>
      <c r="O20" s="77">
        <f t="shared" si="1"/>
        <v>0</v>
      </c>
      <c r="P20" s="98">
        <f t="shared" si="1"/>
        <v>119360</v>
      </c>
      <c r="Q20" s="78">
        <f t="shared" si="1"/>
        <v>0</v>
      </c>
      <c r="R20" s="77">
        <f t="shared" si="1"/>
        <v>0</v>
      </c>
      <c r="S20" s="98">
        <f t="shared" si="1"/>
        <v>59072.01</v>
      </c>
      <c r="T20" s="78">
        <f t="shared" si="1"/>
        <v>0</v>
      </c>
      <c r="U20" s="77">
        <f t="shared" si="1"/>
        <v>0</v>
      </c>
      <c r="V20" s="98">
        <f t="shared" si="1"/>
        <v>10310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501367.07000000007</v>
      </c>
      <c r="AC20" s="78">
        <f t="shared" si="1"/>
        <v>0</v>
      </c>
      <c r="AD20" s="77">
        <f t="shared" si="1"/>
        <v>0</v>
      </c>
      <c r="AE20" s="98">
        <f t="shared" si="1"/>
        <v>137924.15</v>
      </c>
      <c r="AF20" s="78">
        <f t="shared" si="1"/>
        <v>0</v>
      </c>
      <c r="AG20" s="77">
        <f t="shared" si="1"/>
        <v>0</v>
      </c>
      <c r="AH20" s="98">
        <f t="shared" si="1"/>
        <v>36104.53</v>
      </c>
      <c r="AI20" s="78">
        <f t="shared" si="1"/>
        <v>0</v>
      </c>
      <c r="AJ20" s="77">
        <f t="shared" si="1"/>
        <v>0</v>
      </c>
      <c r="AK20" s="98">
        <f t="shared" si="1"/>
        <v>712792.52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71507.36</v>
      </c>
      <c r="BJ20" s="78">
        <f t="shared" si="1"/>
        <v>0</v>
      </c>
      <c r="BK20" s="77">
        <f t="shared" si="1"/>
        <v>0</v>
      </c>
      <c r="BL20" s="98">
        <f t="shared" si="1"/>
        <v>12992.05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3027721.7199999997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7000</v>
      </c>
      <c r="E24" s="89">
        <v>0</v>
      </c>
      <c r="F24" s="90"/>
      <c r="G24" s="88"/>
      <c r="H24" s="89"/>
      <c r="I24" s="90"/>
      <c r="J24" s="97">
        <v>375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5000</v>
      </c>
      <c r="AF24" s="89">
        <v>0</v>
      </c>
      <c r="AG24" s="101"/>
      <c r="AH24" s="97">
        <v>0</v>
      </c>
      <c r="AI24" s="89">
        <v>0</v>
      </c>
      <c r="AJ24" s="101"/>
      <c r="AK24" s="97">
        <v>28000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40375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/>
      <c r="Y26" s="97">
        <v>0</v>
      </c>
      <c r="Z26" s="89">
        <v>0</v>
      </c>
      <c r="AA26" s="101"/>
      <c r="AB26" s="97"/>
      <c r="AC26" s="89"/>
      <c r="AD26" s="101"/>
      <c r="AE26" s="97">
        <v>0</v>
      </c>
      <c r="AF26" s="89">
        <v>0</v>
      </c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7000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375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5000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28000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40375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81486.83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81486.83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81486.83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81486.83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50000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50000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4149965.9400000004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4149965.9400000004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352500</v>
      </c>
      <c r="BS50" s="89">
        <v>0</v>
      </c>
      <c r="BT50" s="101"/>
      <c r="BU50" s="76"/>
      <c r="BV50" s="85">
        <f t="shared" si="9"/>
        <v>352500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4502465.94</v>
      </c>
      <c r="BS51" s="78">
        <f>BS49+BS50</f>
        <v>0</v>
      </c>
      <c r="BT51" s="77">
        <f>BT49+BT50</f>
        <v>0</v>
      </c>
      <c r="BU51" s="85"/>
      <c r="BV51" s="85">
        <f>BV49+BV50</f>
        <v>4502465.94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1065720.3800000001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97620.87</v>
      </c>
      <c r="K53" s="86">
        <f t="shared" si="11"/>
        <v>0</v>
      </c>
      <c r="L53" s="86">
        <f t="shared" si="11"/>
        <v>0</v>
      </c>
      <c r="M53" s="86">
        <f t="shared" si="11"/>
        <v>210325.78000000003</v>
      </c>
      <c r="N53" s="86">
        <f t="shared" si="11"/>
        <v>0</v>
      </c>
      <c r="O53" s="86">
        <f t="shared" si="11"/>
        <v>0</v>
      </c>
      <c r="P53" s="86">
        <f t="shared" si="11"/>
        <v>119360</v>
      </c>
      <c r="Q53" s="86">
        <f t="shared" si="11"/>
        <v>0</v>
      </c>
      <c r="R53" s="86">
        <f t="shared" si="11"/>
        <v>0</v>
      </c>
      <c r="S53" s="86">
        <f t="shared" si="11"/>
        <v>59072.01</v>
      </c>
      <c r="T53" s="86">
        <f t="shared" si="11"/>
        <v>0</v>
      </c>
      <c r="U53" s="86">
        <f t="shared" si="11"/>
        <v>0</v>
      </c>
      <c r="V53" s="86">
        <f t="shared" si="11"/>
        <v>10310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501367.07000000007</v>
      </c>
      <c r="AC53" s="86">
        <f t="shared" si="11"/>
        <v>0</v>
      </c>
      <c r="AD53" s="86">
        <f t="shared" si="11"/>
        <v>0</v>
      </c>
      <c r="AE53" s="86">
        <f t="shared" si="11"/>
        <v>142924.15</v>
      </c>
      <c r="AF53" s="86">
        <f t="shared" si="11"/>
        <v>0</v>
      </c>
      <c r="AG53" s="86">
        <f t="shared" si="11"/>
        <v>0</v>
      </c>
      <c r="AH53" s="86">
        <f t="shared" si="11"/>
        <v>36104.53</v>
      </c>
      <c r="AI53" s="86">
        <f t="shared" si="11"/>
        <v>0</v>
      </c>
      <c r="AJ53" s="86">
        <f t="shared" si="11"/>
        <v>0</v>
      </c>
      <c r="AK53" s="86">
        <f t="shared" si="11"/>
        <v>740792.52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71507.36</v>
      </c>
      <c r="BJ53" s="86">
        <f t="shared" si="11"/>
        <v>0</v>
      </c>
      <c r="BK53" s="86">
        <f t="shared" si="11"/>
        <v>0</v>
      </c>
      <c r="BL53" s="86">
        <f t="shared" si="11"/>
        <v>94478.88</v>
      </c>
      <c r="BM53" s="86">
        <f t="shared" si="11"/>
        <v>0</v>
      </c>
      <c r="BN53" s="86">
        <f t="shared" si="11"/>
        <v>0</v>
      </c>
      <c r="BO53" s="86">
        <f t="shared" si="11"/>
        <v>50000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4502465.94</v>
      </c>
      <c r="BS53" s="86">
        <f>BS20+BS28+BS35+BS42+BS46+BS51</f>
        <v>0</v>
      </c>
      <c r="BT53" s="86">
        <f>BT20+BT28+BT35+BT42+BT46+BT51</f>
        <v>0</v>
      </c>
      <c r="BU53" s="86">
        <f>BU8</f>
        <v>18210.46</v>
      </c>
      <c r="BV53" s="102">
        <f>BV8+BV20+BV28+BV35+BV42+BV46+BV51</f>
        <v>7720259.95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2016-07-14T11:00:16Z</dcterms:modified>
  <cp:category/>
  <cp:version/>
  <cp:contentType/>
  <cp:contentStatus/>
</cp:coreProperties>
</file>