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<sst xmlns="http://schemas.openxmlformats.org/spreadsheetml/2006/main" count="870" uniqueCount="151">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</sst>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4111238.11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155523</v>
      </c>
      <c r="E10" s="45">
        <v>260185.97000000003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713.63</v>
      </c>
    </row>
    <row r="14" spans="2:5" ht="15">
      <c r="B14" s="13">
        <v>10301</v>
      </c>
      <c r="C14" s="54" t="s">
        <v>11</v>
      </c>
      <c r="D14" s="39">
        <v>187000</v>
      </c>
      <c r="E14" s="45">
        <v>251227.61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342523</v>
      </c>
      <c r="E16" s="51">
        <f>E10+E11+E12+E13+E14+E15</f>
        <v>512127.21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913773.75</v>
      </c>
      <c r="E18" s="45">
        <v>992496.0599999998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913773.75</v>
      </c>
      <c r="E23" s="51">
        <f>E18+E19+E20+E21+E22</f>
        <v>992496.0599999998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>
        <v>117653.29000000001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1</v>
      </c>
      <c r="E27" s="45">
        <v>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33880.83</v>
      </c>
      <c r="E29" s="50">
        <v>33880.83</v>
      </c>
    </row>
    <row r="30" spans="2:5" ht="15.75" thickBot="1">
      <c r="B30" s="16">
        <v>30000</v>
      </c>
      <c r="C30" s="15" t="s">
        <v>32</v>
      </c>
      <c r="D30" s="48">
        <f>D25+D26+D27+D28+D29</f>
        <v>126442.59999999999</v>
      </c>
      <c r="E30" s="51">
        <f>E25+E26+E27+E28+E29</f>
        <v>151535.12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162696.97</v>
      </c>
      <c r="E33" s="59">
        <v>813681.02</v>
      </c>
    </row>
    <row r="34" spans="2:5" ht="15">
      <c r="B34" s="13">
        <v>40300</v>
      </c>
      <c r="C34" s="54" t="s">
        <v>37</v>
      </c>
      <c r="D34" s="61">
        <v>7000</v>
      </c>
      <c r="E34" s="45">
        <v>77890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44408.56</v>
      </c>
      <c r="E36" s="50">
        <v>44408.56</v>
      </c>
    </row>
    <row r="37" spans="2:5" ht="15.75" thickBot="1">
      <c r="B37" s="16">
        <v>40000</v>
      </c>
      <c r="C37" s="15" t="s">
        <v>40</v>
      </c>
      <c r="D37" s="48">
        <f>D32+D33+D34+D35+D36</f>
        <v>220105.53</v>
      </c>
      <c r="E37" s="51">
        <f>E32+E33+E34+E35+E36</f>
        <v>941979.5800000001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>
        <v>676732.65</v>
      </c>
    </row>
    <row r="55" spans="2:5" ht="15">
      <c r="B55" s="13">
        <v>90200</v>
      </c>
      <c r="C55" s="54" t="s">
        <v>62</v>
      </c>
      <c r="D55" s="61">
        <v>105000</v>
      </c>
      <c r="E55" s="62">
        <v>108001.06</v>
      </c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784733.71</v>
      </c>
    </row>
    <row r="57" spans="2:5" ht="16.5" thickBot="1" thickTop="1">
      <c r="B57" s="109" t="s">
        <v>64</v>
      </c>
      <c r="C57" s="110"/>
      <c r="D57" s="52">
        <f>D16+D23+D30+D37+D43+D49+D52+D56</f>
        <v>2294844.88</v>
      </c>
      <c r="E57" s="55">
        <f>E16+E23+E30+E37+E43+E49+E52+E56</f>
        <v>3382871.6799999997</v>
      </c>
    </row>
    <row r="58" spans="2:5" ht="16.5" thickBot="1" thickTop="1">
      <c r="B58" s="109" t="s">
        <v>65</v>
      </c>
      <c r="C58" s="110"/>
      <c r="D58" s="52">
        <f>D57+D5+D6+D7+D8</f>
        <v>2294844.88</v>
      </c>
      <c r="E58" s="55">
        <f>E57+E5+E6+E7+E8</f>
        <v>7494109.789999999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157025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344025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913773.75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913773.75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33880.83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126442.59999999999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44408.55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57408.55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2133649.9000000004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2133649.9000000004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158551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187000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345551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913773.75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913773.75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92560.76999999999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1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33880.83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126442.59999999999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7000</v>
      </c>
      <c r="E34" s="45"/>
    </row>
    <row r="35" spans="2:5" ht="15">
      <c r="B35" s="13">
        <v>40400</v>
      </c>
      <c r="C35" s="54" t="s">
        <v>38</v>
      </c>
      <c r="D35" s="39">
        <v>6000</v>
      </c>
      <c r="E35" s="45"/>
    </row>
    <row r="36" spans="2:5" ht="15">
      <c r="B36" s="13">
        <v>40500</v>
      </c>
      <c r="C36" s="54" t="s">
        <v>39</v>
      </c>
      <c r="D36" s="49">
        <v>44408.55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57408.55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587000</v>
      </c>
      <c r="E54" s="45"/>
    </row>
    <row r="55" spans="2:5" ht="15">
      <c r="B55" s="13">
        <v>90200</v>
      </c>
      <c r="C55" s="54" t="s">
        <v>62</v>
      </c>
      <c r="D55" s="61">
        <v>105000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2135175.9000000004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2135175.9000000004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314279.5500000001</v>
      </c>
      <c r="E10" s="89">
        <v>0</v>
      </c>
      <c r="F10" s="90">
        <v>382208.9700000001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63180</v>
      </c>
      <c r="AL10" s="89">
        <v>0</v>
      </c>
      <c r="AM10" s="90">
        <v>78042.45000000001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377459.5500000001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460251.4200000001</v>
      </c>
    </row>
    <row r="11" spans="2:76" ht="15">
      <c r="B11" s="13">
        <v>102</v>
      </c>
      <c r="C11" s="25" t="s">
        <v>92</v>
      </c>
      <c r="D11" s="88">
        <v>27391.72</v>
      </c>
      <c r="E11" s="89">
        <v>0</v>
      </c>
      <c r="F11" s="90">
        <v>35625.270000000004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>
        <v>0</v>
      </c>
      <c r="T11" s="89">
        <v>0</v>
      </c>
      <c r="U11" s="90">
        <v>0</v>
      </c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>
        <v>8576</v>
      </c>
      <c r="AE11" s="91">
        <v>500</v>
      </c>
      <c r="AF11" s="89">
        <v>0</v>
      </c>
      <c r="AG11" s="90">
        <v>500</v>
      </c>
      <c r="AH11" s="91"/>
      <c r="AI11" s="89"/>
      <c r="AJ11" s="90"/>
      <c r="AK11" s="91">
        <v>4300</v>
      </c>
      <c r="AL11" s="89">
        <v>0</v>
      </c>
      <c r="AM11" s="90">
        <v>5377.21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36479.72</v>
      </c>
      <c r="BW11" s="77">
        <f t="shared" si="1"/>
        <v>0</v>
      </c>
      <c r="BX11" s="79">
        <f t="shared" si="2"/>
        <v>50078.48</v>
      </c>
    </row>
    <row r="12" spans="2:76" ht="15">
      <c r="B12" s="13">
        <v>103</v>
      </c>
      <c r="C12" s="25" t="s">
        <v>93</v>
      </c>
      <c r="D12" s="88">
        <v>169470.8</v>
      </c>
      <c r="E12" s="89">
        <v>0</v>
      </c>
      <c r="F12" s="90">
        <v>280363.54000000004</v>
      </c>
      <c r="G12" s="88">
        <v>0</v>
      </c>
      <c r="H12" s="89">
        <v>0</v>
      </c>
      <c r="I12" s="90">
        <v>0</v>
      </c>
      <c r="J12" s="97">
        <v>750</v>
      </c>
      <c r="K12" s="89">
        <v>0</v>
      </c>
      <c r="L12" s="101">
        <v>1311.2</v>
      </c>
      <c r="M12" s="91">
        <v>31900</v>
      </c>
      <c r="N12" s="89">
        <v>0</v>
      </c>
      <c r="O12" s="90">
        <v>78544.31</v>
      </c>
      <c r="P12" s="91">
        <v>20850</v>
      </c>
      <c r="Q12" s="89">
        <v>0</v>
      </c>
      <c r="R12" s="90">
        <v>49251.71</v>
      </c>
      <c r="S12" s="91">
        <v>7100</v>
      </c>
      <c r="T12" s="89">
        <v>0</v>
      </c>
      <c r="U12" s="90">
        <v>14005.77</v>
      </c>
      <c r="V12" s="91"/>
      <c r="W12" s="89"/>
      <c r="X12" s="90"/>
      <c r="Y12" s="91">
        <v>0</v>
      </c>
      <c r="Z12" s="89">
        <v>0</v>
      </c>
      <c r="AA12" s="90">
        <v>36936.62</v>
      </c>
      <c r="AB12" s="91">
        <v>23708.35</v>
      </c>
      <c r="AC12" s="89">
        <v>0</v>
      </c>
      <c r="AD12" s="90">
        <v>46141.9</v>
      </c>
      <c r="AE12" s="91">
        <v>87912.32</v>
      </c>
      <c r="AF12" s="89">
        <v>0</v>
      </c>
      <c r="AG12" s="90">
        <v>170031.25000000003</v>
      </c>
      <c r="AH12" s="91">
        <v>25000</v>
      </c>
      <c r="AI12" s="89">
        <v>0</v>
      </c>
      <c r="AJ12" s="90">
        <v>50936.9</v>
      </c>
      <c r="AK12" s="91">
        <v>29681.21</v>
      </c>
      <c r="AL12" s="89">
        <v>0</v>
      </c>
      <c r="AM12" s="90">
        <v>39420.770000000004</v>
      </c>
      <c r="AN12" s="91"/>
      <c r="AO12" s="89"/>
      <c r="AP12" s="90"/>
      <c r="AQ12" s="91">
        <v>4625</v>
      </c>
      <c r="AR12" s="89">
        <v>0</v>
      </c>
      <c r="AS12" s="90">
        <v>8626.619999999999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400997.68</v>
      </c>
      <c r="BW12" s="77">
        <f t="shared" si="1"/>
        <v>0</v>
      </c>
      <c r="BX12" s="79">
        <f t="shared" si="2"/>
        <v>775570.5900000002</v>
      </c>
    </row>
    <row r="13" spans="2:76" ht="15">
      <c r="B13" s="13">
        <v>104</v>
      </c>
      <c r="C13" s="25" t="s">
        <v>19</v>
      </c>
      <c r="D13" s="88">
        <v>34262.68</v>
      </c>
      <c r="E13" s="89">
        <v>0</v>
      </c>
      <c r="F13" s="90">
        <v>44358.369999999995</v>
      </c>
      <c r="G13" s="88"/>
      <c r="H13" s="89"/>
      <c r="I13" s="90"/>
      <c r="J13" s="97">
        <v>11010</v>
      </c>
      <c r="K13" s="89">
        <v>0</v>
      </c>
      <c r="L13" s="101">
        <v>11010</v>
      </c>
      <c r="M13" s="91">
        <v>91664</v>
      </c>
      <c r="N13" s="89">
        <v>0</v>
      </c>
      <c r="O13" s="90">
        <v>157436</v>
      </c>
      <c r="P13" s="91">
        <v>8000</v>
      </c>
      <c r="Q13" s="89">
        <v>0</v>
      </c>
      <c r="R13" s="90">
        <v>9000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3000</v>
      </c>
      <c r="Y13" s="91">
        <v>0</v>
      </c>
      <c r="Z13" s="89">
        <v>0</v>
      </c>
      <c r="AA13" s="90">
        <v>0</v>
      </c>
      <c r="AB13" s="91">
        <v>88410.42</v>
      </c>
      <c r="AC13" s="89">
        <v>0</v>
      </c>
      <c r="AD13" s="90">
        <v>104259</v>
      </c>
      <c r="AE13" s="91"/>
      <c r="AF13" s="89"/>
      <c r="AG13" s="90"/>
      <c r="AH13" s="91">
        <v>100</v>
      </c>
      <c r="AI13" s="89">
        <v>0</v>
      </c>
      <c r="AJ13" s="90">
        <v>100</v>
      </c>
      <c r="AK13" s="91">
        <v>250317.28</v>
      </c>
      <c r="AL13" s="89">
        <v>0</v>
      </c>
      <c r="AM13" s="90">
        <v>331632.77</v>
      </c>
      <c r="AN13" s="91">
        <v>0</v>
      </c>
      <c r="AO13" s="89">
        <v>0</v>
      </c>
      <c r="AP13" s="90">
        <v>0</v>
      </c>
      <c r="AQ13" s="91">
        <v>5000</v>
      </c>
      <c r="AR13" s="89">
        <v>0</v>
      </c>
      <c r="AS13" s="90">
        <v>5000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491764.38</v>
      </c>
      <c r="BW13" s="77">
        <f t="shared" si="1"/>
        <v>0</v>
      </c>
      <c r="BX13" s="79">
        <f t="shared" si="2"/>
        <v>665796.14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>
        <v>4500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4500</v>
      </c>
      <c r="BW18" s="77">
        <f t="shared" si="1"/>
        <v>0</v>
      </c>
      <c r="BX18" s="79">
        <f t="shared" si="2"/>
        <v>4500</v>
      </c>
    </row>
    <row r="19" spans="2:76" ht="15">
      <c r="B19" s="13">
        <v>110</v>
      </c>
      <c r="C19" s="25" t="s">
        <v>98</v>
      </c>
      <c r="D19" s="88">
        <v>8500</v>
      </c>
      <c r="E19" s="89">
        <v>0</v>
      </c>
      <c r="F19" s="90">
        <v>8533.76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>
        <v>1000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25348.35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34848.35</v>
      </c>
      <c r="BW19" s="77">
        <f t="shared" si="1"/>
        <v>0</v>
      </c>
      <c r="BX19" s="79">
        <f t="shared" si="2"/>
        <v>19533.760000000002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558404.7500000001</v>
      </c>
      <c r="E20" s="78">
        <f t="shared" si="3"/>
        <v>0</v>
      </c>
      <c r="F20" s="79">
        <f t="shared" si="3"/>
        <v>755589.9100000001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11760</v>
      </c>
      <c r="K20" s="78">
        <f t="shared" si="3"/>
        <v>0</v>
      </c>
      <c r="L20" s="77">
        <f t="shared" si="3"/>
        <v>12321.2</v>
      </c>
      <c r="M20" s="98">
        <f t="shared" si="3"/>
        <v>123564</v>
      </c>
      <c r="N20" s="78">
        <f t="shared" si="3"/>
        <v>0</v>
      </c>
      <c r="O20" s="77">
        <f t="shared" si="3"/>
        <v>235980.31</v>
      </c>
      <c r="P20" s="98">
        <f t="shared" si="3"/>
        <v>28850</v>
      </c>
      <c r="Q20" s="78">
        <f t="shared" si="3"/>
        <v>0</v>
      </c>
      <c r="R20" s="77">
        <f t="shared" si="3"/>
        <v>58251.71</v>
      </c>
      <c r="S20" s="98">
        <f t="shared" si="3"/>
        <v>7100</v>
      </c>
      <c r="T20" s="78">
        <f t="shared" si="3"/>
        <v>0</v>
      </c>
      <c r="U20" s="77">
        <f t="shared" si="3"/>
        <v>14005.77</v>
      </c>
      <c r="V20" s="98">
        <f t="shared" si="3"/>
        <v>3000</v>
      </c>
      <c r="W20" s="78">
        <f t="shared" si="3"/>
        <v>0</v>
      </c>
      <c r="X20" s="77">
        <f t="shared" si="3"/>
        <v>3000</v>
      </c>
      <c r="Y20" s="98">
        <f t="shared" si="3"/>
        <v>0</v>
      </c>
      <c r="Z20" s="78">
        <f t="shared" si="3"/>
        <v>0</v>
      </c>
      <c r="AA20" s="77">
        <f t="shared" si="3"/>
        <v>36936.62</v>
      </c>
      <c r="AB20" s="98">
        <f t="shared" si="3"/>
        <v>116406.76999999999</v>
      </c>
      <c r="AC20" s="78">
        <f t="shared" si="3"/>
        <v>0</v>
      </c>
      <c r="AD20" s="77">
        <f t="shared" si="3"/>
        <v>158976.9</v>
      </c>
      <c r="AE20" s="98">
        <f t="shared" si="3"/>
        <v>89412.32</v>
      </c>
      <c r="AF20" s="78">
        <f t="shared" si="3"/>
        <v>0</v>
      </c>
      <c r="AG20" s="77">
        <f t="shared" si="3"/>
        <v>171531.25000000003</v>
      </c>
      <c r="AH20" s="98">
        <f t="shared" si="3"/>
        <v>25100</v>
      </c>
      <c r="AI20" s="78">
        <f t="shared" si="3"/>
        <v>0</v>
      </c>
      <c r="AJ20" s="77">
        <f t="shared" si="3"/>
        <v>51036.9</v>
      </c>
      <c r="AK20" s="98">
        <f t="shared" si="3"/>
        <v>347478.49</v>
      </c>
      <c r="AL20" s="78">
        <f t="shared" si="3"/>
        <v>0</v>
      </c>
      <c r="AM20" s="77">
        <f t="shared" si="3"/>
        <v>454473.20000000007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9625</v>
      </c>
      <c r="AR20" s="78">
        <f t="shared" si="3"/>
        <v>0</v>
      </c>
      <c r="AS20" s="77">
        <f t="shared" si="3"/>
        <v>13626.619999999999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25348.35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1346049.6800000002</v>
      </c>
      <c r="BW20" s="77">
        <f>BW10+BW11+BW12+BW13+BW14+BW15+BW16+BW17+BW18+BW19</f>
        <v>0</v>
      </c>
      <c r="BX20" s="95">
        <f>BX10+BX11+BX12+BX13+BX14+BX15+BX16+BX17+BX18+BX19</f>
        <v>1975730.3900000004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5678.280000000001</v>
      </c>
      <c r="E24" s="89">
        <v>0</v>
      </c>
      <c r="F24" s="90">
        <v>9912.23</v>
      </c>
      <c r="G24" s="88">
        <v>0</v>
      </c>
      <c r="H24" s="89">
        <v>0</v>
      </c>
      <c r="I24" s="90">
        <v>0</v>
      </c>
      <c r="J24" s="97"/>
      <c r="K24" s="89"/>
      <c r="L24" s="101"/>
      <c r="M24" s="97">
        <v>0</v>
      </c>
      <c r="N24" s="89">
        <v>0</v>
      </c>
      <c r="O24" s="101">
        <v>61178.84</v>
      </c>
      <c r="P24" s="97">
        <v>30696.97</v>
      </c>
      <c r="Q24" s="89">
        <v>0</v>
      </c>
      <c r="R24" s="101">
        <v>269706.15</v>
      </c>
      <c r="S24" s="97">
        <v>0</v>
      </c>
      <c r="T24" s="89">
        <v>0</v>
      </c>
      <c r="U24" s="101">
        <v>80113.73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43888.28</v>
      </c>
      <c r="AB24" s="97">
        <v>12000</v>
      </c>
      <c r="AC24" s="89">
        <v>0</v>
      </c>
      <c r="AD24" s="101">
        <v>131452.38</v>
      </c>
      <c r="AE24" s="97">
        <v>140511.39</v>
      </c>
      <c r="AF24" s="89">
        <v>0</v>
      </c>
      <c r="AG24" s="101">
        <v>618234</v>
      </c>
      <c r="AH24" s="97">
        <v>0</v>
      </c>
      <c r="AI24" s="89">
        <v>0</v>
      </c>
      <c r="AJ24" s="101">
        <v>0</v>
      </c>
      <c r="AK24" s="97">
        <v>6000</v>
      </c>
      <c r="AL24" s="89">
        <v>0</v>
      </c>
      <c r="AM24" s="101">
        <v>43851.37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12028.71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98779.19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194886.64</v>
      </c>
      <c r="BW24" s="77">
        <f t="shared" si="4"/>
        <v>0</v>
      </c>
      <c r="BX24" s="79">
        <f t="shared" si="4"/>
        <v>1369144.88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42408.56</v>
      </c>
      <c r="Z25" s="89">
        <v>0</v>
      </c>
      <c r="AA25" s="101">
        <v>42408.56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>
        <v>11115.820000000002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49408.56</v>
      </c>
      <c r="BW25" s="77">
        <f t="shared" si="4"/>
        <v>0</v>
      </c>
      <c r="BX25" s="79">
        <f t="shared" si="4"/>
        <v>53524.38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2500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2500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29312.68</v>
      </c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>
        <v>2500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24100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2500</v>
      </c>
      <c r="BW27" s="77">
        <f t="shared" si="4"/>
        <v>0</v>
      </c>
      <c r="BX27" s="79">
        <f t="shared" si="4"/>
        <v>55912.68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5678.280000000001</v>
      </c>
      <c r="E28" s="78">
        <f t="shared" si="5"/>
        <v>0</v>
      </c>
      <c r="F28" s="79">
        <f t="shared" si="5"/>
        <v>9912.23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61178.84</v>
      </c>
      <c r="P28" s="98">
        <f t="shared" si="5"/>
        <v>30696.97</v>
      </c>
      <c r="Q28" s="78">
        <f t="shared" si="5"/>
        <v>0</v>
      </c>
      <c r="R28" s="77">
        <f t="shared" si="5"/>
        <v>299018.83</v>
      </c>
      <c r="S28" s="98">
        <f t="shared" si="5"/>
        <v>0</v>
      </c>
      <c r="T28" s="78">
        <f t="shared" si="5"/>
        <v>0</v>
      </c>
      <c r="U28" s="77">
        <f t="shared" si="5"/>
        <v>80113.73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42408.56</v>
      </c>
      <c r="Z28" s="78">
        <f t="shared" si="5"/>
        <v>0</v>
      </c>
      <c r="AA28" s="77">
        <f t="shared" si="5"/>
        <v>86296.84</v>
      </c>
      <c r="AB28" s="98">
        <f t="shared" si="5"/>
        <v>12000</v>
      </c>
      <c r="AC28" s="78">
        <f t="shared" si="5"/>
        <v>0</v>
      </c>
      <c r="AD28" s="77">
        <f t="shared" si="5"/>
        <v>131452.38</v>
      </c>
      <c r="AE28" s="98">
        <f t="shared" si="5"/>
        <v>140511.39</v>
      </c>
      <c r="AF28" s="78">
        <f t="shared" si="5"/>
        <v>0</v>
      </c>
      <c r="AG28" s="77">
        <f t="shared" si="5"/>
        <v>618234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13000</v>
      </c>
      <c r="AL28" s="78">
        <f t="shared" si="6"/>
        <v>0</v>
      </c>
      <c r="AM28" s="77">
        <f t="shared" si="6"/>
        <v>54967.19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2500</v>
      </c>
      <c r="AR28" s="78">
        <f t="shared" si="6"/>
        <v>0</v>
      </c>
      <c r="AS28" s="77">
        <f t="shared" si="6"/>
        <v>17028.71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122879.19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246795.2</v>
      </c>
      <c r="BW28" s="77">
        <f>BW23+BW24+BW25+BW26+BW27</f>
        <v>0</v>
      </c>
      <c r="BX28" s="95">
        <f>BX23+BX24+BX25+BX26+BX27</f>
        <v>1481081.9399999997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15000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15000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15000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15000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>
        <v>671807.65</v>
      </c>
      <c r="BU49" s="76"/>
      <c r="BV49" s="85">
        <f aca="true" t="shared" si="15" ref="BV49:BX50">D49+G49+J49+M49+P49+S49+V49+Y49+AB49+AE49+AH49+AK49+AN49+AQ49+AT49+AW49+AZ49+BC49+BF49+BI49+BL49+BO49+BR49</f>
        <v>587000</v>
      </c>
      <c r="BW49" s="77">
        <f t="shared" si="15"/>
        <v>0</v>
      </c>
      <c r="BX49" s="79">
        <f t="shared" si="15"/>
        <v>671807.65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>
        <v>131062.04999999999</v>
      </c>
      <c r="BU50" s="76"/>
      <c r="BV50" s="85">
        <f t="shared" si="15"/>
        <v>105000</v>
      </c>
      <c r="BW50" s="77">
        <f t="shared" si="15"/>
        <v>0</v>
      </c>
      <c r="BX50" s="79">
        <f t="shared" si="15"/>
        <v>131062.04999999999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802869.7</v>
      </c>
      <c r="BU51" s="85"/>
      <c r="BV51" s="85">
        <f>BV49+BV50</f>
        <v>692000</v>
      </c>
      <c r="BW51" s="77">
        <f>BW49+BW50</f>
        <v>0</v>
      </c>
      <c r="BX51" s="95">
        <f>BX49+BX50</f>
        <v>802869.7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564083.0300000001</v>
      </c>
      <c r="E53" s="86">
        <f t="shared" si="18"/>
        <v>0</v>
      </c>
      <c r="F53" s="86">
        <f t="shared" si="18"/>
        <v>765502.1400000001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11760</v>
      </c>
      <c r="K53" s="86">
        <f t="shared" si="18"/>
        <v>0</v>
      </c>
      <c r="L53" s="86">
        <f t="shared" si="18"/>
        <v>12321.2</v>
      </c>
      <c r="M53" s="86">
        <f t="shared" si="18"/>
        <v>123564</v>
      </c>
      <c r="N53" s="86">
        <f t="shared" si="18"/>
        <v>0</v>
      </c>
      <c r="O53" s="86">
        <f t="shared" si="18"/>
        <v>297159.15</v>
      </c>
      <c r="P53" s="86">
        <f t="shared" si="18"/>
        <v>59546.97</v>
      </c>
      <c r="Q53" s="86">
        <f t="shared" si="18"/>
        <v>0</v>
      </c>
      <c r="R53" s="86">
        <f t="shared" si="18"/>
        <v>357270.54000000004</v>
      </c>
      <c r="S53" s="86">
        <f t="shared" si="18"/>
        <v>7100</v>
      </c>
      <c r="T53" s="86">
        <f t="shared" si="18"/>
        <v>0</v>
      </c>
      <c r="U53" s="86">
        <f t="shared" si="18"/>
        <v>94119.5</v>
      </c>
      <c r="V53" s="86">
        <f t="shared" si="18"/>
        <v>3000</v>
      </c>
      <c r="W53" s="86">
        <f t="shared" si="18"/>
        <v>0</v>
      </c>
      <c r="X53" s="86">
        <f t="shared" si="18"/>
        <v>3000</v>
      </c>
      <c r="Y53" s="86">
        <f t="shared" si="18"/>
        <v>42408.56</v>
      </c>
      <c r="Z53" s="86">
        <f t="shared" si="18"/>
        <v>0</v>
      </c>
      <c r="AA53" s="86">
        <f t="shared" si="18"/>
        <v>123233.45999999999</v>
      </c>
      <c r="AB53" s="86">
        <f t="shared" si="18"/>
        <v>128406.76999999999</v>
      </c>
      <c r="AC53" s="86">
        <f t="shared" si="18"/>
        <v>0</v>
      </c>
      <c r="AD53" s="86">
        <f t="shared" si="18"/>
        <v>290429.28</v>
      </c>
      <c r="AE53" s="86">
        <f t="shared" si="18"/>
        <v>229923.71000000002</v>
      </c>
      <c r="AF53" s="86">
        <f t="shared" si="18"/>
        <v>0</v>
      </c>
      <c r="AG53" s="86">
        <f t="shared" si="18"/>
        <v>789765.25</v>
      </c>
      <c r="AH53" s="86">
        <f t="shared" si="18"/>
        <v>25100</v>
      </c>
      <c r="AI53" s="86">
        <f t="shared" si="18"/>
        <v>0</v>
      </c>
      <c r="AJ53" s="86">
        <f aca="true" t="shared" si="19" ref="AJ53:BT53">AJ20+AJ28+AJ35+AJ42+AJ46+AJ51</f>
        <v>51036.9</v>
      </c>
      <c r="AK53" s="86">
        <f t="shared" si="19"/>
        <v>360478.49</v>
      </c>
      <c r="AL53" s="86">
        <f t="shared" si="19"/>
        <v>0</v>
      </c>
      <c r="AM53" s="86">
        <f t="shared" si="19"/>
        <v>509440.3900000001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12125</v>
      </c>
      <c r="AR53" s="86">
        <f t="shared" si="19"/>
        <v>0</v>
      </c>
      <c r="AS53" s="86">
        <f t="shared" si="19"/>
        <v>30655.329999999998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122879.19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25348.35</v>
      </c>
      <c r="BJ53" s="86">
        <f t="shared" si="19"/>
        <v>0</v>
      </c>
      <c r="BK53" s="86">
        <f t="shared" si="19"/>
        <v>10000</v>
      </c>
      <c r="BL53" s="86">
        <f t="shared" si="19"/>
        <v>10000</v>
      </c>
      <c r="BM53" s="86">
        <f t="shared" si="19"/>
        <v>0</v>
      </c>
      <c r="BN53" s="86">
        <f t="shared" si="19"/>
        <v>15000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692000</v>
      </c>
      <c r="BS53" s="86">
        <f t="shared" si="19"/>
        <v>0</v>
      </c>
      <c r="BT53" s="86">
        <f t="shared" si="19"/>
        <v>802869.7</v>
      </c>
      <c r="BU53" s="86">
        <f>BU8</f>
        <v>0</v>
      </c>
      <c r="BV53" s="102">
        <f>BV8+BV20+BV28+BV35+BV42+BV46+BV51</f>
        <v>2294844.88</v>
      </c>
      <c r="BW53" s="87">
        <f>BW20+BW28+BW35+BW42+BW46+BW51</f>
        <v>0</v>
      </c>
      <c r="BX53" s="87">
        <f>BX20+BX28+BX35+BX42+BX46+BX51</f>
        <v>4274682.03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314279.5500000001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63180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377459.5500000001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27391.72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36479.72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169220.8</v>
      </c>
      <c r="E12" s="89">
        <v>0</v>
      </c>
      <c r="F12" s="90"/>
      <c r="G12" s="88">
        <v>0</v>
      </c>
      <c r="H12" s="89">
        <v>0</v>
      </c>
      <c r="I12" s="90"/>
      <c r="J12" s="97">
        <v>750</v>
      </c>
      <c r="K12" s="89">
        <v>0</v>
      </c>
      <c r="L12" s="101"/>
      <c r="M12" s="91">
        <v>32100</v>
      </c>
      <c r="N12" s="89">
        <v>0</v>
      </c>
      <c r="O12" s="90"/>
      <c r="P12" s="91">
        <v>20900</v>
      </c>
      <c r="Q12" s="89">
        <v>0</v>
      </c>
      <c r="R12" s="90"/>
      <c r="S12" s="91">
        <v>7100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24093.75</v>
      </c>
      <c r="AC12" s="89">
        <v>0</v>
      </c>
      <c r="AD12" s="90"/>
      <c r="AE12" s="91">
        <v>87912.32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29681.21</v>
      </c>
      <c r="AL12" s="89">
        <v>0</v>
      </c>
      <c r="AM12" s="90"/>
      <c r="AN12" s="91"/>
      <c r="AO12" s="89"/>
      <c r="AP12" s="90"/>
      <c r="AQ12" s="91">
        <v>4625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401383.08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34262.68</v>
      </c>
      <c r="E13" s="89">
        <v>0</v>
      </c>
      <c r="F13" s="90"/>
      <c r="G13" s="88"/>
      <c r="H13" s="89"/>
      <c r="I13" s="90"/>
      <c r="J13" s="97">
        <v>11010</v>
      </c>
      <c r="K13" s="89">
        <v>0</v>
      </c>
      <c r="L13" s="101"/>
      <c r="M13" s="91">
        <v>91664</v>
      </c>
      <c r="N13" s="89">
        <v>0</v>
      </c>
      <c r="O13" s="90"/>
      <c r="P13" s="91">
        <v>8000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88410.42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250317.28</v>
      </c>
      <c r="AL13" s="89">
        <v>0</v>
      </c>
      <c r="AM13" s="90"/>
      <c r="AN13" s="91">
        <v>0</v>
      </c>
      <c r="AO13" s="89">
        <v>0</v>
      </c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491764.38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25582.37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35082.369999999995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558154.7500000001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11760</v>
      </c>
      <c r="K20" s="78">
        <f t="shared" si="1"/>
        <v>0</v>
      </c>
      <c r="L20" s="77">
        <f t="shared" si="1"/>
        <v>0</v>
      </c>
      <c r="M20" s="98">
        <f t="shared" si="1"/>
        <v>123764</v>
      </c>
      <c r="N20" s="78">
        <f t="shared" si="1"/>
        <v>0</v>
      </c>
      <c r="O20" s="77">
        <f t="shared" si="1"/>
        <v>0</v>
      </c>
      <c r="P20" s="98">
        <f t="shared" si="1"/>
        <v>28900</v>
      </c>
      <c r="Q20" s="78">
        <f t="shared" si="1"/>
        <v>0</v>
      </c>
      <c r="R20" s="77">
        <f t="shared" si="1"/>
        <v>0</v>
      </c>
      <c r="S20" s="98">
        <f t="shared" si="1"/>
        <v>7100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116792.17</v>
      </c>
      <c r="AC20" s="78">
        <f t="shared" si="1"/>
        <v>0</v>
      </c>
      <c r="AD20" s="77">
        <f t="shared" si="1"/>
        <v>0</v>
      </c>
      <c r="AE20" s="98">
        <f t="shared" si="1"/>
        <v>89412.32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347478.49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9625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25582.37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1346669.1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5678.280000000001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7000</v>
      </c>
      <c r="AC24" s="89">
        <v>0</v>
      </c>
      <c r="AD24" s="101"/>
      <c r="AE24" s="97">
        <v>14393.97</v>
      </c>
      <c r="AF24" s="89">
        <v>0</v>
      </c>
      <c r="AG24" s="101"/>
      <c r="AH24" s="97">
        <v>0</v>
      </c>
      <c r="AI24" s="89">
        <v>0</v>
      </c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33072.25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42408.55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49408.55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5678.280000000001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42408.55</v>
      </c>
      <c r="Z28" s="78">
        <f t="shared" si="3"/>
        <v>0</v>
      </c>
      <c r="AA28" s="77">
        <f t="shared" si="3"/>
        <v>0</v>
      </c>
      <c r="AB28" s="98">
        <f t="shared" si="3"/>
        <v>7000</v>
      </c>
      <c r="AC28" s="78">
        <f t="shared" si="3"/>
        <v>0</v>
      </c>
      <c r="AD28" s="77">
        <f t="shared" si="3"/>
        <v>0</v>
      </c>
      <c r="AE28" s="98">
        <f t="shared" si="3"/>
        <v>14393.97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84980.8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563833.0300000001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11760</v>
      </c>
      <c r="K53" s="86">
        <f t="shared" si="11"/>
        <v>0</v>
      </c>
      <c r="L53" s="86">
        <f t="shared" si="11"/>
        <v>0</v>
      </c>
      <c r="M53" s="86">
        <f t="shared" si="11"/>
        <v>123764</v>
      </c>
      <c r="N53" s="86">
        <f t="shared" si="11"/>
        <v>0</v>
      </c>
      <c r="O53" s="86">
        <f t="shared" si="11"/>
        <v>0</v>
      </c>
      <c r="P53" s="86">
        <f t="shared" si="11"/>
        <v>28900</v>
      </c>
      <c r="Q53" s="86">
        <f t="shared" si="11"/>
        <v>0</v>
      </c>
      <c r="R53" s="86">
        <f t="shared" si="11"/>
        <v>0</v>
      </c>
      <c r="S53" s="86">
        <f t="shared" si="11"/>
        <v>7100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42408.55</v>
      </c>
      <c r="Z53" s="86">
        <f t="shared" si="11"/>
        <v>0</v>
      </c>
      <c r="AA53" s="86">
        <f t="shared" si="11"/>
        <v>0</v>
      </c>
      <c r="AB53" s="86">
        <f t="shared" si="11"/>
        <v>123792.17</v>
      </c>
      <c r="AC53" s="86">
        <f t="shared" si="11"/>
        <v>0</v>
      </c>
      <c r="AD53" s="86">
        <f t="shared" si="11"/>
        <v>0</v>
      </c>
      <c r="AE53" s="86">
        <f t="shared" si="11"/>
        <v>103806.29000000001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360478.49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12125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25582.37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2133649.9000000004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314279.5500000001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63180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377459.5500000001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27391.72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>
        <v>0</v>
      </c>
      <c r="T11" s="89">
        <v>0</v>
      </c>
      <c r="U11" s="90"/>
      <c r="V11" s="91"/>
      <c r="W11" s="89"/>
      <c r="X11" s="90"/>
      <c r="Y11" s="91"/>
      <c r="Z11" s="89"/>
      <c r="AA11" s="90"/>
      <c r="AB11" s="91">
        <v>4288</v>
      </c>
      <c r="AC11" s="89">
        <v>0</v>
      </c>
      <c r="AD11" s="90"/>
      <c r="AE11" s="91">
        <v>500</v>
      </c>
      <c r="AF11" s="89">
        <v>0</v>
      </c>
      <c r="AG11" s="90"/>
      <c r="AH11" s="91"/>
      <c r="AI11" s="89"/>
      <c r="AJ11" s="90"/>
      <c r="AK11" s="91">
        <v>4300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36479.72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169220.8</v>
      </c>
      <c r="E12" s="89">
        <v>0</v>
      </c>
      <c r="F12" s="90"/>
      <c r="G12" s="88">
        <v>0</v>
      </c>
      <c r="H12" s="89">
        <v>0</v>
      </c>
      <c r="I12" s="90"/>
      <c r="J12" s="97">
        <v>750</v>
      </c>
      <c r="K12" s="89">
        <v>0</v>
      </c>
      <c r="L12" s="101"/>
      <c r="M12" s="91">
        <v>32100</v>
      </c>
      <c r="N12" s="89">
        <v>0</v>
      </c>
      <c r="O12" s="90"/>
      <c r="P12" s="91">
        <v>20900</v>
      </c>
      <c r="Q12" s="89">
        <v>0</v>
      </c>
      <c r="R12" s="90"/>
      <c r="S12" s="91">
        <v>7100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23856</v>
      </c>
      <c r="AC12" s="89">
        <v>0</v>
      </c>
      <c r="AD12" s="90"/>
      <c r="AE12" s="91">
        <v>87912.32</v>
      </c>
      <c r="AF12" s="89">
        <v>0</v>
      </c>
      <c r="AG12" s="90"/>
      <c r="AH12" s="91">
        <v>25000</v>
      </c>
      <c r="AI12" s="89">
        <v>0</v>
      </c>
      <c r="AJ12" s="90"/>
      <c r="AK12" s="91">
        <v>29681.21</v>
      </c>
      <c r="AL12" s="89">
        <v>0</v>
      </c>
      <c r="AM12" s="90"/>
      <c r="AN12" s="91"/>
      <c r="AO12" s="89"/>
      <c r="AP12" s="90"/>
      <c r="AQ12" s="91">
        <v>4625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401145.33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34262.68</v>
      </c>
      <c r="E13" s="89">
        <v>0</v>
      </c>
      <c r="F13" s="90"/>
      <c r="G13" s="88"/>
      <c r="H13" s="89"/>
      <c r="I13" s="90"/>
      <c r="J13" s="97">
        <v>11010</v>
      </c>
      <c r="K13" s="89">
        <v>0</v>
      </c>
      <c r="L13" s="101"/>
      <c r="M13" s="91">
        <v>91664</v>
      </c>
      <c r="N13" s="89">
        <v>0</v>
      </c>
      <c r="O13" s="90"/>
      <c r="P13" s="91">
        <v>8000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>
        <v>0</v>
      </c>
      <c r="Z13" s="89">
        <v>0</v>
      </c>
      <c r="AA13" s="90"/>
      <c r="AB13" s="91">
        <v>89936.42</v>
      </c>
      <c r="AC13" s="89">
        <v>0</v>
      </c>
      <c r="AD13" s="90"/>
      <c r="AE13" s="91"/>
      <c r="AF13" s="89"/>
      <c r="AG13" s="90"/>
      <c r="AH13" s="91">
        <v>100</v>
      </c>
      <c r="AI13" s="89">
        <v>0</v>
      </c>
      <c r="AJ13" s="90"/>
      <c r="AK13" s="91">
        <v>250317.28</v>
      </c>
      <c r="AL13" s="89">
        <v>0</v>
      </c>
      <c r="AM13" s="90"/>
      <c r="AN13" s="91">
        <v>0</v>
      </c>
      <c r="AO13" s="89">
        <v>0</v>
      </c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493290.38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4500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>
        <v>0</v>
      </c>
      <c r="Q18" s="89">
        <v>0</v>
      </c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25820.12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35320.119999999995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558154.7500000001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11760</v>
      </c>
      <c r="K20" s="78">
        <f t="shared" si="1"/>
        <v>0</v>
      </c>
      <c r="L20" s="77">
        <f t="shared" si="1"/>
        <v>0</v>
      </c>
      <c r="M20" s="98">
        <f t="shared" si="1"/>
        <v>123764</v>
      </c>
      <c r="N20" s="78">
        <f t="shared" si="1"/>
        <v>0</v>
      </c>
      <c r="O20" s="77">
        <f t="shared" si="1"/>
        <v>0</v>
      </c>
      <c r="P20" s="98">
        <f t="shared" si="1"/>
        <v>28900</v>
      </c>
      <c r="Q20" s="78">
        <f t="shared" si="1"/>
        <v>0</v>
      </c>
      <c r="R20" s="77">
        <f t="shared" si="1"/>
        <v>0</v>
      </c>
      <c r="S20" s="98">
        <f t="shared" si="1"/>
        <v>7100</v>
      </c>
      <c r="T20" s="78">
        <f t="shared" si="1"/>
        <v>0</v>
      </c>
      <c r="U20" s="77">
        <f t="shared" si="1"/>
        <v>0</v>
      </c>
      <c r="V20" s="98">
        <f t="shared" si="1"/>
        <v>3000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118080.42</v>
      </c>
      <c r="AC20" s="78">
        <f t="shared" si="1"/>
        <v>0</v>
      </c>
      <c r="AD20" s="77">
        <f t="shared" si="1"/>
        <v>0</v>
      </c>
      <c r="AE20" s="98">
        <f t="shared" si="1"/>
        <v>89412.32</v>
      </c>
      <c r="AF20" s="78">
        <f t="shared" si="1"/>
        <v>0</v>
      </c>
      <c r="AG20" s="77">
        <f t="shared" si="1"/>
        <v>0</v>
      </c>
      <c r="AH20" s="98">
        <f t="shared" si="1"/>
        <v>25100</v>
      </c>
      <c r="AI20" s="78">
        <f t="shared" si="1"/>
        <v>0</v>
      </c>
      <c r="AJ20" s="77">
        <f t="shared" si="1"/>
        <v>0</v>
      </c>
      <c r="AK20" s="98">
        <f t="shared" si="1"/>
        <v>347478.49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9625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25820.12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1348195.1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5678.280000000001</v>
      </c>
      <c r="E24" s="89">
        <v>0</v>
      </c>
      <c r="F24" s="90"/>
      <c r="G24" s="88">
        <v>0</v>
      </c>
      <c r="H24" s="89">
        <v>0</v>
      </c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7000</v>
      </c>
      <c r="AC24" s="89">
        <v>0</v>
      </c>
      <c r="AD24" s="101"/>
      <c r="AE24" s="97">
        <v>14393.97</v>
      </c>
      <c r="AF24" s="89">
        <v>0</v>
      </c>
      <c r="AG24" s="101"/>
      <c r="AH24" s="97">
        <v>0</v>
      </c>
      <c r="AI24" s="89">
        <v>0</v>
      </c>
      <c r="AJ24" s="101"/>
      <c r="AK24" s="97">
        <v>6000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33072.25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42408.55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49408.55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2500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2500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5678.280000000001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42408.55</v>
      </c>
      <c r="Z28" s="78">
        <f t="shared" si="3"/>
        <v>0</v>
      </c>
      <c r="AA28" s="77">
        <f t="shared" si="3"/>
        <v>0</v>
      </c>
      <c r="AB28" s="98">
        <f t="shared" si="3"/>
        <v>7000</v>
      </c>
      <c r="AC28" s="78">
        <f t="shared" si="3"/>
        <v>0</v>
      </c>
      <c r="AD28" s="77">
        <f t="shared" si="3"/>
        <v>0</v>
      </c>
      <c r="AE28" s="98">
        <f t="shared" si="3"/>
        <v>14393.97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84980.8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587000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587000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105000</v>
      </c>
      <c r="BS50" s="89">
        <v>0</v>
      </c>
      <c r="BT50" s="101"/>
      <c r="BU50" s="76"/>
      <c r="BV50" s="85">
        <f t="shared" si="9"/>
        <v>105000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692000</v>
      </c>
      <c r="BS51" s="78">
        <f>BS49+BS50</f>
        <v>0</v>
      </c>
      <c r="BT51" s="77">
        <f>BT49+BT50</f>
        <v>0</v>
      </c>
      <c r="BU51" s="85"/>
      <c r="BV51" s="85">
        <f>BV49+BV50</f>
        <v>692000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563833.0300000001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11760</v>
      </c>
      <c r="K53" s="86">
        <f t="shared" si="11"/>
        <v>0</v>
      </c>
      <c r="L53" s="86">
        <f t="shared" si="11"/>
        <v>0</v>
      </c>
      <c r="M53" s="86">
        <f t="shared" si="11"/>
        <v>123764</v>
      </c>
      <c r="N53" s="86">
        <f t="shared" si="11"/>
        <v>0</v>
      </c>
      <c r="O53" s="86">
        <f t="shared" si="11"/>
        <v>0</v>
      </c>
      <c r="P53" s="86">
        <f t="shared" si="11"/>
        <v>28900</v>
      </c>
      <c r="Q53" s="86">
        <f t="shared" si="11"/>
        <v>0</v>
      </c>
      <c r="R53" s="86">
        <f t="shared" si="11"/>
        <v>0</v>
      </c>
      <c r="S53" s="86">
        <f t="shared" si="11"/>
        <v>7100</v>
      </c>
      <c r="T53" s="86">
        <f t="shared" si="11"/>
        <v>0</v>
      </c>
      <c r="U53" s="86">
        <f t="shared" si="11"/>
        <v>0</v>
      </c>
      <c r="V53" s="86">
        <f t="shared" si="11"/>
        <v>3000</v>
      </c>
      <c r="W53" s="86">
        <f t="shared" si="11"/>
        <v>0</v>
      </c>
      <c r="X53" s="86">
        <f t="shared" si="11"/>
        <v>0</v>
      </c>
      <c r="Y53" s="86">
        <f t="shared" si="11"/>
        <v>42408.55</v>
      </c>
      <c r="Z53" s="86">
        <f t="shared" si="11"/>
        <v>0</v>
      </c>
      <c r="AA53" s="86">
        <f t="shared" si="11"/>
        <v>0</v>
      </c>
      <c r="AB53" s="86">
        <f t="shared" si="11"/>
        <v>125080.42</v>
      </c>
      <c r="AC53" s="86">
        <f t="shared" si="11"/>
        <v>0</v>
      </c>
      <c r="AD53" s="86">
        <f t="shared" si="11"/>
        <v>0</v>
      </c>
      <c r="AE53" s="86">
        <f t="shared" si="11"/>
        <v>103806.29000000001</v>
      </c>
      <c r="AF53" s="86">
        <f t="shared" si="11"/>
        <v>0</v>
      </c>
      <c r="AG53" s="86">
        <f t="shared" si="11"/>
        <v>0</v>
      </c>
      <c r="AH53" s="86">
        <f t="shared" si="11"/>
        <v>25100</v>
      </c>
      <c r="AI53" s="86">
        <f t="shared" si="11"/>
        <v>0</v>
      </c>
      <c r="AJ53" s="86">
        <f t="shared" si="11"/>
        <v>0</v>
      </c>
      <c r="AK53" s="86">
        <f t="shared" si="11"/>
        <v>360478.49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12125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25820.12</v>
      </c>
      <c r="BJ53" s="86">
        <f t="shared" si="11"/>
        <v>0</v>
      </c>
      <c r="BK53" s="86">
        <f t="shared" si="11"/>
        <v>0</v>
      </c>
      <c r="BL53" s="86">
        <f t="shared" si="11"/>
        <v>10000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2135175.9000000004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2023-04-12T16:12:35Z</dcterms:modified>
  <cp:category/>
  <cp:version/>
  <cp:contentType/>
  <cp:contentStatus/>
</cp:coreProperties>
</file>