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<sst xmlns="http://schemas.openxmlformats.org/spreadsheetml/2006/main" count="870" uniqueCount="151">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</sst>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17439.03</v>
      </c>
      <c r="E5" s="38"/>
    </row>
    <row r="6" spans="2:5" ht="15">
      <c r="B6" s="8"/>
      <c r="C6" s="5" t="s">
        <v>5</v>
      </c>
      <c r="D6" s="39">
        <v>1003851.34</v>
      </c>
      <c r="E6" s="40"/>
    </row>
    <row r="7" spans="2:5" ht="15">
      <c r="B7" s="8"/>
      <c r="C7" s="5" t="s">
        <v>6</v>
      </c>
      <c r="D7" s="39">
        <v>2.9103830456733704E-11</v>
      </c>
      <c r="E7" s="40"/>
    </row>
    <row r="8" spans="2:5" ht="15.75" thickBot="1">
      <c r="B8" s="9"/>
      <c r="C8" s="6" t="s">
        <v>7</v>
      </c>
      <c r="D8" s="41"/>
      <c r="E8" s="42">
        <v>4414990.09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153965</v>
      </c>
      <c r="E10" s="45">
        <v>315690.76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713.63</v>
      </c>
    </row>
    <row r="14" spans="2:5" ht="15">
      <c r="B14" s="13">
        <v>10301</v>
      </c>
      <c r="C14" s="54" t="s">
        <v>11</v>
      </c>
      <c r="D14" s="39">
        <v>187000</v>
      </c>
      <c r="E14" s="45">
        <v>193069.43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340965</v>
      </c>
      <c r="E16" s="51">
        <f>E10+E11+E12+E13+E14+E15</f>
        <v>509473.82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939930.58</v>
      </c>
      <c r="E18" s="45">
        <v>994181.3199999998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939930.58</v>
      </c>
      <c r="E23" s="51">
        <f>E18+E19+E20+E21+E22</f>
        <v>994181.3199999998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92560.76999999999</v>
      </c>
      <c r="E25" s="45">
        <v>117786.55000000002</v>
      </c>
    </row>
    <row r="26" spans="2:5" ht="15">
      <c r="B26" s="13">
        <v>30200</v>
      </c>
      <c r="C26" s="54" t="s">
        <v>28</v>
      </c>
      <c r="D26" s="39">
        <v>1905.93</v>
      </c>
      <c r="E26" s="45">
        <v>1905.93</v>
      </c>
    </row>
    <row r="27" spans="2:5" ht="15">
      <c r="B27" s="13">
        <v>30300</v>
      </c>
      <c r="C27" s="54" t="s">
        <v>29</v>
      </c>
      <c r="D27" s="39">
        <v>1</v>
      </c>
      <c r="E27" s="45">
        <v>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33894.47</v>
      </c>
      <c r="E29" s="50">
        <v>33894.47</v>
      </c>
    </row>
    <row r="30" spans="2:5" ht="15.75" thickBot="1">
      <c r="B30" s="16">
        <v>30000</v>
      </c>
      <c r="C30" s="15" t="s">
        <v>32</v>
      </c>
      <c r="D30" s="48">
        <f>D25+D26+D27+D28+D29</f>
        <v>128362.16999999998</v>
      </c>
      <c r="E30" s="51">
        <f>E25+E26+E27+E28+E29</f>
        <v>153587.95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279305.22</v>
      </c>
      <c r="E33" s="59">
        <v>534628.2200000001</v>
      </c>
    </row>
    <row r="34" spans="2:5" ht="15">
      <c r="B34" s="13">
        <v>40300</v>
      </c>
      <c r="C34" s="54" t="s">
        <v>37</v>
      </c>
      <c r="D34" s="61">
        <v>7000</v>
      </c>
      <c r="E34" s="45">
        <v>77890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2000</v>
      </c>
      <c r="E36" s="50">
        <v>2000</v>
      </c>
    </row>
    <row r="37" spans="2:5" ht="15.75" thickBot="1">
      <c r="B37" s="16">
        <v>40000</v>
      </c>
      <c r="C37" s="15" t="s">
        <v>40</v>
      </c>
      <c r="D37" s="48">
        <f>D32+D33+D34+D35+D36</f>
        <v>294305.22</v>
      </c>
      <c r="E37" s="51">
        <f>E32+E33+E34+E35+E36</f>
        <v>620518.2200000001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>
        <v>597000</v>
      </c>
    </row>
    <row r="55" spans="2:5" ht="15">
      <c r="B55" s="13">
        <v>90200</v>
      </c>
      <c r="C55" s="54" t="s">
        <v>62</v>
      </c>
      <c r="D55" s="61">
        <v>105000</v>
      </c>
      <c r="E55" s="62">
        <v>107931.34</v>
      </c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704931.34</v>
      </c>
    </row>
    <row r="57" spans="2:5" ht="16.5" thickBot="1" thickTop="1">
      <c r="B57" s="109" t="s">
        <v>64</v>
      </c>
      <c r="C57" s="110"/>
      <c r="D57" s="52">
        <f>D16+D23+D30+D37+D43+D49+D52+D56</f>
        <v>2395562.9699999997</v>
      </c>
      <c r="E57" s="55">
        <f>E16+E23+E30+E37+E43+E49+E52+E56</f>
        <v>2982692.65</v>
      </c>
    </row>
    <row r="58" spans="2:5" ht="16.5" thickBot="1" thickTop="1">
      <c r="B58" s="109" t="s">
        <v>65</v>
      </c>
      <c r="C58" s="110"/>
      <c r="D58" s="52">
        <f>D57+D5+D6+D7+D8</f>
        <v>3416853.3399999994</v>
      </c>
      <c r="E58" s="55">
        <f>E57+E5+E6+E7+E8</f>
        <v>7397682.74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155523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342523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880840.6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880840.6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92560.76999999999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33880.83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126442.59999999999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127000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2183806.2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2183806.2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157025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344025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880840.6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880840.6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92560.76999999999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33880.83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126442.59999999999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2058308.2000000002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2058308.2000000002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291304.58</v>
      </c>
      <c r="E10" s="89">
        <v>0</v>
      </c>
      <c r="F10" s="90">
        <v>309356.19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62675</v>
      </c>
      <c r="AL10" s="89">
        <v>0</v>
      </c>
      <c r="AM10" s="90">
        <v>62675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353979.58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372031.19</v>
      </c>
    </row>
    <row r="11" spans="2:76" ht="15">
      <c r="B11" s="13">
        <v>102</v>
      </c>
      <c r="C11" s="25" t="s">
        <v>92</v>
      </c>
      <c r="D11" s="88">
        <v>27198.63</v>
      </c>
      <c r="E11" s="89">
        <v>0</v>
      </c>
      <c r="F11" s="90">
        <v>31829.06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>
        <v>260</v>
      </c>
      <c r="T11" s="89">
        <v>0</v>
      </c>
      <c r="U11" s="90">
        <v>260</v>
      </c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8576</v>
      </c>
      <c r="AE11" s="91">
        <v>500</v>
      </c>
      <c r="AF11" s="89">
        <v>0</v>
      </c>
      <c r="AG11" s="90">
        <v>500</v>
      </c>
      <c r="AH11" s="91"/>
      <c r="AI11" s="89"/>
      <c r="AJ11" s="90"/>
      <c r="AK11" s="91">
        <v>4170</v>
      </c>
      <c r="AL11" s="89">
        <v>0</v>
      </c>
      <c r="AM11" s="90">
        <v>4170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36416.630000000005</v>
      </c>
      <c r="BW11" s="77">
        <f t="shared" si="1"/>
        <v>0</v>
      </c>
      <c r="BX11" s="79">
        <f t="shared" si="2"/>
        <v>45335.06</v>
      </c>
    </row>
    <row r="12" spans="2:76" ht="15">
      <c r="B12" s="13">
        <v>103</v>
      </c>
      <c r="C12" s="25" t="s">
        <v>93</v>
      </c>
      <c r="D12" s="88">
        <v>183657.26</v>
      </c>
      <c r="E12" s="89">
        <v>0</v>
      </c>
      <c r="F12" s="90">
        <v>303400.22</v>
      </c>
      <c r="G12" s="88">
        <v>0</v>
      </c>
      <c r="H12" s="89">
        <v>0</v>
      </c>
      <c r="I12" s="90">
        <v>0</v>
      </c>
      <c r="J12" s="97">
        <v>750</v>
      </c>
      <c r="K12" s="89">
        <v>0</v>
      </c>
      <c r="L12" s="101">
        <v>1311.2</v>
      </c>
      <c r="M12" s="91">
        <v>43438.63</v>
      </c>
      <c r="N12" s="89">
        <v>0</v>
      </c>
      <c r="O12" s="90">
        <v>92125.34</v>
      </c>
      <c r="P12" s="91">
        <v>17200</v>
      </c>
      <c r="Q12" s="89">
        <v>0</v>
      </c>
      <c r="R12" s="90">
        <v>41338.09</v>
      </c>
      <c r="S12" s="91">
        <v>7100</v>
      </c>
      <c r="T12" s="89">
        <v>0</v>
      </c>
      <c r="U12" s="90">
        <v>13050.12</v>
      </c>
      <c r="V12" s="91"/>
      <c r="W12" s="89"/>
      <c r="X12" s="90"/>
      <c r="Y12" s="91">
        <v>0</v>
      </c>
      <c r="Z12" s="89">
        <v>0</v>
      </c>
      <c r="AA12" s="90">
        <v>36936.62</v>
      </c>
      <c r="AB12" s="91">
        <v>8200</v>
      </c>
      <c r="AC12" s="89">
        <v>0</v>
      </c>
      <c r="AD12" s="90">
        <v>30026.82</v>
      </c>
      <c r="AE12" s="91">
        <v>75201.05</v>
      </c>
      <c r="AF12" s="89">
        <v>0</v>
      </c>
      <c r="AG12" s="90">
        <v>144011.00999999998</v>
      </c>
      <c r="AH12" s="91">
        <v>25000</v>
      </c>
      <c r="AI12" s="89">
        <v>0</v>
      </c>
      <c r="AJ12" s="90">
        <v>31678.12</v>
      </c>
      <c r="AK12" s="91">
        <v>23681.21</v>
      </c>
      <c r="AL12" s="89">
        <v>0</v>
      </c>
      <c r="AM12" s="90">
        <v>33021.58</v>
      </c>
      <c r="AN12" s="91"/>
      <c r="AO12" s="89"/>
      <c r="AP12" s="90"/>
      <c r="AQ12" s="91">
        <v>6625</v>
      </c>
      <c r="AR12" s="89">
        <v>0</v>
      </c>
      <c r="AS12" s="90">
        <v>9712.21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390853.15</v>
      </c>
      <c r="BW12" s="77">
        <f t="shared" si="1"/>
        <v>0</v>
      </c>
      <c r="BX12" s="79">
        <f t="shared" si="2"/>
        <v>736611.3299999998</v>
      </c>
    </row>
    <row r="13" spans="2:76" ht="15">
      <c r="B13" s="13">
        <v>104</v>
      </c>
      <c r="C13" s="25" t="s">
        <v>19</v>
      </c>
      <c r="D13" s="88">
        <v>37262.68</v>
      </c>
      <c r="E13" s="89">
        <v>0</v>
      </c>
      <c r="F13" s="90">
        <v>47250.479999999996</v>
      </c>
      <c r="G13" s="88"/>
      <c r="H13" s="89"/>
      <c r="I13" s="90"/>
      <c r="J13" s="97">
        <v>10922</v>
      </c>
      <c r="K13" s="89">
        <v>0</v>
      </c>
      <c r="L13" s="101">
        <v>10922</v>
      </c>
      <c r="M13" s="91">
        <v>87664</v>
      </c>
      <c r="N13" s="89">
        <v>0</v>
      </c>
      <c r="O13" s="90">
        <v>116220.70999999999</v>
      </c>
      <c r="P13" s="91">
        <v>8525</v>
      </c>
      <c r="Q13" s="89">
        <v>0</v>
      </c>
      <c r="R13" s="90">
        <v>9525</v>
      </c>
      <c r="S13" s="91">
        <v>0</v>
      </c>
      <c r="T13" s="89">
        <v>0</v>
      </c>
      <c r="U13" s="90">
        <v>0</v>
      </c>
      <c r="V13" s="91">
        <v>3000</v>
      </c>
      <c r="W13" s="89">
        <v>0</v>
      </c>
      <c r="X13" s="90">
        <v>3000</v>
      </c>
      <c r="Y13" s="91">
        <v>0</v>
      </c>
      <c r="Z13" s="89">
        <v>0</v>
      </c>
      <c r="AA13" s="90">
        <v>0</v>
      </c>
      <c r="AB13" s="91">
        <v>88410.42</v>
      </c>
      <c r="AC13" s="89">
        <v>0</v>
      </c>
      <c r="AD13" s="90">
        <v>160628.40999999997</v>
      </c>
      <c r="AE13" s="91"/>
      <c r="AF13" s="89"/>
      <c r="AG13" s="90"/>
      <c r="AH13" s="91">
        <v>100</v>
      </c>
      <c r="AI13" s="89">
        <v>0</v>
      </c>
      <c r="AJ13" s="90">
        <v>100</v>
      </c>
      <c r="AK13" s="91">
        <v>243613.71000000002</v>
      </c>
      <c r="AL13" s="89">
        <v>0</v>
      </c>
      <c r="AM13" s="90">
        <v>285730.52999999997</v>
      </c>
      <c r="AN13" s="91">
        <v>0</v>
      </c>
      <c r="AO13" s="89">
        <v>0</v>
      </c>
      <c r="AP13" s="90">
        <v>2000</v>
      </c>
      <c r="AQ13" s="91">
        <v>20396.440000000002</v>
      </c>
      <c r="AR13" s="89">
        <v>0</v>
      </c>
      <c r="AS13" s="90">
        <v>20396.440000000002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499894.25</v>
      </c>
      <c r="BW13" s="77">
        <f t="shared" si="1"/>
        <v>0</v>
      </c>
      <c r="BX13" s="79">
        <f t="shared" si="2"/>
        <v>655773.5699999998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43.97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43.97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5000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1"/>
        <v>0</v>
      </c>
      <c r="BX18" s="79">
        <f t="shared" si="2"/>
        <v>5000</v>
      </c>
    </row>
    <row r="19" spans="2:76" ht="15">
      <c r="B19" s="13">
        <v>110</v>
      </c>
      <c r="C19" s="25" t="s">
        <v>98</v>
      </c>
      <c r="D19" s="88">
        <v>8073.03</v>
      </c>
      <c r="E19" s="89">
        <v>0</v>
      </c>
      <c r="F19" s="90">
        <v>8106.79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/>
      <c r="AI19" s="89"/>
      <c r="AJ19" s="101"/>
      <c r="AK19" s="97">
        <v>596</v>
      </c>
      <c r="AL19" s="89">
        <v>0</v>
      </c>
      <c r="AM19" s="101">
        <v>596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88478.20999999999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98147.23999999999</v>
      </c>
      <c r="BW19" s="77">
        <f t="shared" si="1"/>
        <v>0</v>
      </c>
      <c r="BX19" s="79">
        <f t="shared" si="2"/>
        <v>9702.79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552496.18</v>
      </c>
      <c r="E20" s="78">
        <f t="shared" si="3"/>
        <v>0</v>
      </c>
      <c r="F20" s="79">
        <f t="shared" si="3"/>
        <v>704986.71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11672</v>
      </c>
      <c r="K20" s="78">
        <f t="shared" si="3"/>
        <v>0</v>
      </c>
      <c r="L20" s="77">
        <f t="shared" si="3"/>
        <v>12233.2</v>
      </c>
      <c r="M20" s="98">
        <f t="shared" si="3"/>
        <v>131102.63</v>
      </c>
      <c r="N20" s="78">
        <f t="shared" si="3"/>
        <v>0</v>
      </c>
      <c r="O20" s="77">
        <f t="shared" si="3"/>
        <v>208346.05</v>
      </c>
      <c r="P20" s="98">
        <f t="shared" si="3"/>
        <v>25725</v>
      </c>
      <c r="Q20" s="78">
        <f t="shared" si="3"/>
        <v>0</v>
      </c>
      <c r="R20" s="77">
        <f t="shared" si="3"/>
        <v>50863.09</v>
      </c>
      <c r="S20" s="98">
        <f t="shared" si="3"/>
        <v>7360</v>
      </c>
      <c r="T20" s="78">
        <f t="shared" si="3"/>
        <v>0</v>
      </c>
      <c r="U20" s="77">
        <f t="shared" si="3"/>
        <v>13310.12</v>
      </c>
      <c r="V20" s="98">
        <f t="shared" si="3"/>
        <v>3000</v>
      </c>
      <c r="W20" s="78">
        <f t="shared" si="3"/>
        <v>0</v>
      </c>
      <c r="X20" s="77">
        <f t="shared" si="3"/>
        <v>3000</v>
      </c>
      <c r="Y20" s="98">
        <f t="shared" si="3"/>
        <v>0</v>
      </c>
      <c r="Z20" s="78">
        <f t="shared" si="3"/>
        <v>0</v>
      </c>
      <c r="AA20" s="77">
        <f t="shared" si="3"/>
        <v>36936.62</v>
      </c>
      <c r="AB20" s="98">
        <f t="shared" si="3"/>
        <v>100898.42</v>
      </c>
      <c r="AC20" s="78">
        <f t="shared" si="3"/>
        <v>0</v>
      </c>
      <c r="AD20" s="77">
        <f t="shared" si="3"/>
        <v>199231.22999999998</v>
      </c>
      <c r="AE20" s="98">
        <f t="shared" si="3"/>
        <v>76701.05</v>
      </c>
      <c r="AF20" s="78">
        <f t="shared" si="3"/>
        <v>0</v>
      </c>
      <c r="AG20" s="77">
        <f t="shared" si="3"/>
        <v>145511.00999999998</v>
      </c>
      <c r="AH20" s="98">
        <f t="shared" si="3"/>
        <v>25100</v>
      </c>
      <c r="AI20" s="78">
        <f t="shared" si="3"/>
        <v>0</v>
      </c>
      <c r="AJ20" s="77">
        <f t="shared" si="3"/>
        <v>31778.12</v>
      </c>
      <c r="AK20" s="98">
        <f t="shared" si="3"/>
        <v>334735.92000000004</v>
      </c>
      <c r="AL20" s="78">
        <f t="shared" si="3"/>
        <v>0</v>
      </c>
      <c r="AM20" s="77">
        <f t="shared" si="3"/>
        <v>386193.11</v>
      </c>
      <c r="AN20" s="98">
        <f t="shared" si="3"/>
        <v>0</v>
      </c>
      <c r="AO20" s="78">
        <f t="shared" si="3"/>
        <v>0</v>
      </c>
      <c r="AP20" s="77">
        <f t="shared" si="3"/>
        <v>2000</v>
      </c>
      <c r="AQ20" s="98">
        <f t="shared" si="3"/>
        <v>27021.440000000002</v>
      </c>
      <c r="AR20" s="78">
        <f t="shared" si="3"/>
        <v>0</v>
      </c>
      <c r="AS20" s="77">
        <f t="shared" si="3"/>
        <v>30108.65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88478.20999999999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1384290.85</v>
      </c>
      <c r="BW20" s="77">
        <f>BW10+BW11+BW12+BW13+BW14+BW15+BW16+BW17+BW18+BW19</f>
        <v>0</v>
      </c>
      <c r="BX20" s="95">
        <f>BX10+BX11+BX12+BX13+BX14+BX15+BX16+BX17+BX18+BX19</f>
        <v>1824497.9099999997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13000</v>
      </c>
      <c r="E24" s="89">
        <v>0</v>
      </c>
      <c r="F24" s="90">
        <v>26171.67</v>
      </c>
      <c r="G24" s="88">
        <v>0</v>
      </c>
      <c r="H24" s="89">
        <v>0</v>
      </c>
      <c r="I24" s="90">
        <v>0</v>
      </c>
      <c r="J24" s="97"/>
      <c r="K24" s="89"/>
      <c r="L24" s="101"/>
      <c r="M24" s="97">
        <v>23665.8</v>
      </c>
      <c r="N24" s="89">
        <v>0</v>
      </c>
      <c r="O24" s="101">
        <v>124396.99</v>
      </c>
      <c r="P24" s="97">
        <v>187421.37</v>
      </c>
      <c r="Q24" s="89">
        <v>0</v>
      </c>
      <c r="R24" s="101">
        <v>246433.65</v>
      </c>
      <c r="S24" s="97">
        <v>152961.86</v>
      </c>
      <c r="T24" s="89">
        <v>0</v>
      </c>
      <c r="U24" s="101">
        <v>255648</v>
      </c>
      <c r="V24" s="97">
        <v>0</v>
      </c>
      <c r="W24" s="89">
        <v>0</v>
      </c>
      <c r="X24" s="101">
        <v>0</v>
      </c>
      <c r="Y24" s="97">
        <v>34033.759999999995</v>
      </c>
      <c r="Z24" s="89">
        <v>0</v>
      </c>
      <c r="AA24" s="101">
        <v>43888.28</v>
      </c>
      <c r="AB24" s="97">
        <v>123673.89</v>
      </c>
      <c r="AC24" s="89">
        <v>0</v>
      </c>
      <c r="AD24" s="101">
        <v>138299.31000000003</v>
      </c>
      <c r="AE24" s="97">
        <v>625662.5499999999</v>
      </c>
      <c r="AF24" s="89">
        <v>0</v>
      </c>
      <c r="AG24" s="101">
        <v>742140.55</v>
      </c>
      <c r="AH24" s="97">
        <v>0</v>
      </c>
      <c r="AI24" s="89">
        <v>0</v>
      </c>
      <c r="AJ24" s="101">
        <v>0</v>
      </c>
      <c r="AK24" s="97">
        <v>38695.29</v>
      </c>
      <c r="AL24" s="89">
        <v>0</v>
      </c>
      <c r="AM24" s="101">
        <v>52489.67</v>
      </c>
      <c r="AN24" s="97">
        <v>0</v>
      </c>
      <c r="AO24" s="89">
        <v>0</v>
      </c>
      <c r="AP24" s="101">
        <v>0</v>
      </c>
      <c r="AQ24" s="97">
        <v>25134.1</v>
      </c>
      <c r="AR24" s="89">
        <v>0</v>
      </c>
      <c r="AS24" s="101">
        <v>50000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94056.09</v>
      </c>
      <c r="BA24" s="89">
        <v>0</v>
      </c>
      <c r="BB24" s="101">
        <v>122187.61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1318304.7100000002</v>
      </c>
      <c r="BW24" s="77">
        <f t="shared" si="4"/>
        <v>0</v>
      </c>
      <c r="BX24" s="79">
        <f t="shared" si="4"/>
        <v>1801655.7300000002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9757.78</v>
      </c>
      <c r="AL25" s="89">
        <v>0</v>
      </c>
      <c r="AM25" s="101">
        <v>11115.820000000002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9757.78</v>
      </c>
      <c r="BW25" s="77">
        <f t="shared" si="4"/>
        <v>0</v>
      </c>
      <c r="BX25" s="79">
        <f t="shared" si="4"/>
        <v>11115.820000000002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2500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2500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29312.68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>
        <v>2500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24100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2500</v>
      </c>
      <c r="BW27" s="77">
        <f t="shared" si="4"/>
        <v>0</v>
      </c>
      <c r="BX27" s="79">
        <f t="shared" si="4"/>
        <v>55912.68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13000</v>
      </c>
      <c r="E28" s="78">
        <f t="shared" si="5"/>
        <v>0</v>
      </c>
      <c r="F28" s="79">
        <f t="shared" si="5"/>
        <v>26171.67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23665.8</v>
      </c>
      <c r="N28" s="78">
        <f t="shared" si="5"/>
        <v>0</v>
      </c>
      <c r="O28" s="77">
        <f t="shared" si="5"/>
        <v>124396.99</v>
      </c>
      <c r="P28" s="98">
        <f t="shared" si="5"/>
        <v>187421.37</v>
      </c>
      <c r="Q28" s="78">
        <f t="shared" si="5"/>
        <v>0</v>
      </c>
      <c r="R28" s="77">
        <f t="shared" si="5"/>
        <v>275746.33</v>
      </c>
      <c r="S28" s="98">
        <f t="shared" si="5"/>
        <v>152961.86</v>
      </c>
      <c r="T28" s="78">
        <f t="shared" si="5"/>
        <v>0</v>
      </c>
      <c r="U28" s="77">
        <f t="shared" si="5"/>
        <v>255648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34033.759999999995</v>
      </c>
      <c r="Z28" s="78">
        <f t="shared" si="5"/>
        <v>0</v>
      </c>
      <c r="AA28" s="77">
        <f t="shared" si="5"/>
        <v>43888.28</v>
      </c>
      <c r="AB28" s="98">
        <f t="shared" si="5"/>
        <v>123673.89</v>
      </c>
      <c r="AC28" s="78">
        <f t="shared" si="5"/>
        <v>0</v>
      </c>
      <c r="AD28" s="77">
        <f t="shared" si="5"/>
        <v>138299.31000000003</v>
      </c>
      <c r="AE28" s="98">
        <f t="shared" si="5"/>
        <v>625662.5499999999</v>
      </c>
      <c r="AF28" s="78">
        <f t="shared" si="5"/>
        <v>0</v>
      </c>
      <c r="AG28" s="77">
        <f t="shared" si="5"/>
        <v>742140.55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48453.07</v>
      </c>
      <c r="AL28" s="78">
        <f t="shared" si="6"/>
        <v>0</v>
      </c>
      <c r="AM28" s="77">
        <f t="shared" si="6"/>
        <v>63605.49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27634.1</v>
      </c>
      <c r="AR28" s="78">
        <f t="shared" si="6"/>
        <v>0</v>
      </c>
      <c r="AS28" s="77">
        <f t="shared" si="6"/>
        <v>55000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94056.09</v>
      </c>
      <c r="BA28" s="78">
        <f t="shared" si="6"/>
        <v>0</v>
      </c>
      <c r="BB28" s="77">
        <f t="shared" si="6"/>
        <v>146287.61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1330562.4900000002</v>
      </c>
      <c r="BW28" s="77">
        <f>BW23+BW24+BW25+BW26+BW27</f>
        <v>0</v>
      </c>
      <c r="BX28" s="95">
        <f>BX23+BX24+BX25+BX26+BX27</f>
        <v>1871184.2300000002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>
        <v>587075</v>
      </c>
      <c r="BU49" s="76"/>
      <c r="BV49" s="85">
        <f aca="true" t="shared" si="15" ref="BV49:BX50">D49+G49+J49+M49+P49+S49+V49+Y49+AB49+AE49+AH49+AK49+AN49+AQ49+AT49+AW49+AZ49+BC49+BF49+BI49+BL49+BO49+BR49</f>
        <v>587000</v>
      </c>
      <c r="BW49" s="77">
        <f t="shared" si="15"/>
        <v>0</v>
      </c>
      <c r="BX49" s="79">
        <f t="shared" si="15"/>
        <v>587075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>
        <v>132415.95</v>
      </c>
      <c r="BU50" s="76"/>
      <c r="BV50" s="85">
        <f t="shared" si="15"/>
        <v>105000</v>
      </c>
      <c r="BW50" s="77">
        <f t="shared" si="15"/>
        <v>0</v>
      </c>
      <c r="BX50" s="79">
        <f t="shared" si="15"/>
        <v>132415.95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719490.95</v>
      </c>
      <c r="BU51" s="85"/>
      <c r="BV51" s="85">
        <f>BV49+BV50</f>
        <v>692000</v>
      </c>
      <c r="BW51" s="77">
        <f>BW49+BW50</f>
        <v>0</v>
      </c>
      <c r="BX51" s="95">
        <f>BX49+BX50</f>
        <v>719490.95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565496.18</v>
      </c>
      <c r="E53" s="86">
        <f t="shared" si="18"/>
        <v>0</v>
      </c>
      <c r="F53" s="86">
        <f t="shared" si="18"/>
        <v>731158.38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11672</v>
      </c>
      <c r="K53" s="86">
        <f t="shared" si="18"/>
        <v>0</v>
      </c>
      <c r="L53" s="86">
        <f t="shared" si="18"/>
        <v>12233.2</v>
      </c>
      <c r="M53" s="86">
        <f t="shared" si="18"/>
        <v>154768.43</v>
      </c>
      <c r="N53" s="86">
        <f t="shared" si="18"/>
        <v>0</v>
      </c>
      <c r="O53" s="86">
        <f t="shared" si="18"/>
        <v>332743.04</v>
      </c>
      <c r="P53" s="86">
        <f t="shared" si="18"/>
        <v>213146.37</v>
      </c>
      <c r="Q53" s="86">
        <f t="shared" si="18"/>
        <v>0</v>
      </c>
      <c r="R53" s="86">
        <f t="shared" si="18"/>
        <v>326609.42000000004</v>
      </c>
      <c r="S53" s="86">
        <f t="shared" si="18"/>
        <v>160321.86</v>
      </c>
      <c r="T53" s="86">
        <f t="shared" si="18"/>
        <v>0</v>
      </c>
      <c r="U53" s="86">
        <f t="shared" si="18"/>
        <v>268958.12</v>
      </c>
      <c r="V53" s="86">
        <f t="shared" si="18"/>
        <v>3000</v>
      </c>
      <c r="W53" s="86">
        <f t="shared" si="18"/>
        <v>0</v>
      </c>
      <c r="X53" s="86">
        <f t="shared" si="18"/>
        <v>3000</v>
      </c>
      <c r="Y53" s="86">
        <f t="shared" si="18"/>
        <v>34033.759999999995</v>
      </c>
      <c r="Z53" s="86">
        <f t="shared" si="18"/>
        <v>0</v>
      </c>
      <c r="AA53" s="86">
        <f t="shared" si="18"/>
        <v>80824.9</v>
      </c>
      <c r="AB53" s="86">
        <f t="shared" si="18"/>
        <v>224572.31</v>
      </c>
      <c r="AC53" s="86">
        <f t="shared" si="18"/>
        <v>0</v>
      </c>
      <c r="AD53" s="86">
        <f t="shared" si="18"/>
        <v>337530.54000000004</v>
      </c>
      <c r="AE53" s="86">
        <f t="shared" si="18"/>
        <v>702363.6</v>
      </c>
      <c r="AF53" s="86">
        <f t="shared" si="18"/>
        <v>0</v>
      </c>
      <c r="AG53" s="86">
        <f t="shared" si="18"/>
        <v>887651.56</v>
      </c>
      <c r="AH53" s="86">
        <f t="shared" si="18"/>
        <v>25100</v>
      </c>
      <c r="AI53" s="86">
        <f t="shared" si="18"/>
        <v>0</v>
      </c>
      <c r="AJ53" s="86">
        <f aca="true" t="shared" si="19" ref="AJ53:BT53">AJ20+AJ28+AJ35+AJ42+AJ46+AJ51</f>
        <v>31778.12</v>
      </c>
      <c r="AK53" s="86">
        <f t="shared" si="19"/>
        <v>383188.99000000005</v>
      </c>
      <c r="AL53" s="86">
        <f t="shared" si="19"/>
        <v>0</v>
      </c>
      <c r="AM53" s="86">
        <f t="shared" si="19"/>
        <v>449798.6</v>
      </c>
      <c r="AN53" s="86">
        <f t="shared" si="19"/>
        <v>0</v>
      </c>
      <c r="AO53" s="86">
        <f t="shared" si="19"/>
        <v>0</v>
      </c>
      <c r="AP53" s="86">
        <f t="shared" si="19"/>
        <v>2000</v>
      </c>
      <c r="AQ53" s="86">
        <f t="shared" si="19"/>
        <v>54655.54</v>
      </c>
      <c r="AR53" s="86">
        <f t="shared" si="19"/>
        <v>0</v>
      </c>
      <c r="AS53" s="86">
        <f t="shared" si="19"/>
        <v>85108.65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94056.09</v>
      </c>
      <c r="BA53" s="86">
        <f t="shared" si="19"/>
        <v>0</v>
      </c>
      <c r="BB53" s="86">
        <f t="shared" si="19"/>
        <v>146287.61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88478.20999999999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692000</v>
      </c>
      <c r="BS53" s="86">
        <f t="shared" si="19"/>
        <v>0</v>
      </c>
      <c r="BT53" s="86">
        <f t="shared" si="19"/>
        <v>719490.95</v>
      </c>
      <c r="BU53" s="86">
        <f>BU8</f>
        <v>0</v>
      </c>
      <c r="BV53" s="102">
        <f>BV8+BV20+BV28+BV35+BV42+BV46+BV51</f>
        <v>3416853.3400000003</v>
      </c>
      <c r="BW53" s="87">
        <f>BW20+BW28+BW35+BW42+BW46+BW51</f>
        <v>0</v>
      </c>
      <c r="BX53" s="87">
        <f>BX20+BX28+BX35+BX42+BX46+BX51</f>
        <v>4425173.09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291304.58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62675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353979.58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27198.63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>
        <v>0</v>
      </c>
      <c r="T11" s="89">
        <v>0</v>
      </c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4170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36156.630000000005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156100</v>
      </c>
      <c r="E12" s="89">
        <v>0</v>
      </c>
      <c r="F12" s="90"/>
      <c r="G12" s="88">
        <v>0</v>
      </c>
      <c r="H12" s="89">
        <v>0</v>
      </c>
      <c r="I12" s="90"/>
      <c r="J12" s="97">
        <v>750</v>
      </c>
      <c r="K12" s="89">
        <v>0</v>
      </c>
      <c r="L12" s="101"/>
      <c r="M12" s="91">
        <v>32100</v>
      </c>
      <c r="N12" s="89">
        <v>0</v>
      </c>
      <c r="O12" s="90"/>
      <c r="P12" s="91">
        <v>17200</v>
      </c>
      <c r="Q12" s="89">
        <v>0</v>
      </c>
      <c r="R12" s="90"/>
      <c r="S12" s="91">
        <v>7100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8200</v>
      </c>
      <c r="AC12" s="89">
        <v>0</v>
      </c>
      <c r="AD12" s="90"/>
      <c r="AE12" s="91">
        <v>87912.32</v>
      </c>
      <c r="AF12" s="89">
        <v>0</v>
      </c>
      <c r="AG12" s="90"/>
      <c r="AH12" s="91">
        <v>25000</v>
      </c>
      <c r="AI12" s="89">
        <v>0</v>
      </c>
      <c r="AJ12" s="90"/>
      <c r="AK12" s="91">
        <v>23681.21</v>
      </c>
      <c r="AL12" s="89">
        <v>0</v>
      </c>
      <c r="AM12" s="90"/>
      <c r="AN12" s="91"/>
      <c r="AO12" s="89"/>
      <c r="AP12" s="90"/>
      <c r="AQ12" s="91">
        <v>6625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364668.53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34262.68</v>
      </c>
      <c r="E13" s="89">
        <v>0</v>
      </c>
      <c r="F13" s="90"/>
      <c r="G13" s="88"/>
      <c r="H13" s="89"/>
      <c r="I13" s="90"/>
      <c r="J13" s="97">
        <v>10922</v>
      </c>
      <c r="K13" s="89">
        <v>0</v>
      </c>
      <c r="L13" s="101"/>
      <c r="M13" s="91">
        <v>93664</v>
      </c>
      <c r="N13" s="89">
        <v>0</v>
      </c>
      <c r="O13" s="90"/>
      <c r="P13" s="91">
        <v>8000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>
        <v>0</v>
      </c>
      <c r="Z13" s="89">
        <v>0</v>
      </c>
      <c r="AA13" s="90"/>
      <c r="AB13" s="91">
        <v>88410.42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233162.93000000002</v>
      </c>
      <c r="AL13" s="89">
        <v>0</v>
      </c>
      <c r="AM13" s="90"/>
      <c r="AN13" s="91">
        <v>0</v>
      </c>
      <c r="AO13" s="89">
        <v>0</v>
      </c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476522.03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8169.03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63120.729999999996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72289.76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522034.92000000004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11672</v>
      </c>
      <c r="K20" s="78">
        <f t="shared" si="1"/>
        <v>0</v>
      </c>
      <c r="L20" s="77">
        <f t="shared" si="1"/>
        <v>0</v>
      </c>
      <c r="M20" s="98">
        <f t="shared" si="1"/>
        <v>125764</v>
      </c>
      <c r="N20" s="78">
        <f t="shared" si="1"/>
        <v>0</v>
      </c>
      <c r="O20" s="77">
        <f t="shared" si="1"/>
        <v>0</v>
      </c>
      <c r="P20" s="98">
        <f t="shared" si="1"/>
        <v>25200</v>
      </c>
      <c r="Q20" s="78">
        <f t="shared" si="1"/>
        <v>0</v>
      </c>
      <c r="R20" s="77">
        <f t="shared" si="1"/>
        <v>0</v>
      </c>
      <c r="S20" s="98">
        <f t="shared" si="1"/>
        <v>7100</v>
      </c>
      <c r="T20" s="78">
        <f t="shared" si="1"/>
        <v>0</v>
      </c>
      <c r="U20" s="77">
        <f t="shared" si="1"/>
        <v>0</v>
      </c>
      <c r="V20" s="98">
        <f t="shared" si="1"/>
        <v>3000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100898.42</v>
      </c>
      <c r="AC20" s="78">
        <f t="shared" si="1"/>
        <v>0</v>
      </c>
      <c r="AD20" s="77">
        <f t="shared" si="1"/>
        <v>0</v>
      </c>
      <c r="AE20" s="98">
        <f t="shared" si="1"/>
        <v>89412.32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323689.14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11625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63120.729999999996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1308616.53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9178.279999999999</v>
      </c>
      <c r="E24" s="89">
        <v>0</v>
      </c>
      <c r="F24" s="90"/>
      <c r="G24" s="88">
        <v>0</v>
      </c>
      <c r="H24" s="89">
        <v>0</v>
      </c>
      <c r="I24" s="90"/>
      <c r="J24" s="97"/>
      <c r="K24" s="89"/>
      <c r="L24" s="101"/>
      <c r="M24" s="97">
        <v>1000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7000</v>
      </c>
      <c r="AC24" s="89">
        <v>0</v>
      </c>
      <c r="AD24" s="101"/>
      <c r="AE24" s="97">
        <v>140511.39</v>
      </c>
      <c r="AF24" s="89">
        <v>0</v>
      </c>
      <c r="AG24" s="101"/>
      <c r="AH24" s="97">
        <v>0</v>
      </c>
      <c r="AI24" s="89">
        <v>0</v>
      </c>
      <c r="AJ24" s="101"/>
      <c r="AK24" s="97">
        <v>6000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163689.67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9178.279999999999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7000</v>
      </c>
      <c r="AC28" s="78">
        <f t="shared" si="3"/>
        <v>0</v>
      </c>
      <c r="AD28" s="77">
        <f t="shared" si="3"/>
        <v>0</v>
      </c>
      <c r="AE28" s="98">
        <f t="shared" si="3"/>
        <v>140511.39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173189.67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587000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0</v>
      </c>
      <c r="BU51" s="85"/>
      <c r="BV51" s="85">
        <f>BV49+BV50</f>
        <v>692000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531213.2000000001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11672</v>
      </c>
      <c r="K53" s="86">
        <f t="shared" si="11"/>
        <v>0</v>
      </c>
      <c r="L53" s="86">
        <f t="shared" si="11"/>
        <v>0</v>
      </c>
      <c r="M53" s="86">
        <f t="shared" si="11"/>
        <v>126764</v>
      </c>
      <c r="N53" s="86">
        <f t="shared" si="11"/>
        <v>0</v>
      </c>
      <c r="O53" s="86">
        <f t="shared" si="11"/>
        <v>0</v>
      </c>
      <c r="P53" s="86">
        <f t="shared" si="11"/>
        <v>25200</v>
      </c>
      <c r="Q53" s="86">
        <f t="shared" si="11"/>
        <v>0</v>
      </c>
      <c r="R53" s="86">
        <f t="shared" si="11"/>
        <v>0</v>
      </c>
      <c r="S53" s="86">
        <f t="shared" si="11"/>
        <v>7100</v>
      </c>
      <c r="T53" s="86">
        <f t="shared" si="11"/>
        <v>0</v>
      </c>
      <c r="U53" s="86">
        <f t="shared" si="11"/>
        <v>0</v>
      </c>
      <c r="V53" s="86">
        <f t="shared" si="11"/>
        <v>3000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107898.42</v>
      </c>
      <c r="AC53" s="86">
        <f t="shared" si="11"/>
        <v>0</v>
      </c>
      <c r="AD53" s="86">
        <f t="shared" si="11"/>
        <v>0</v>
      </c>
      <c r="AE53" s="86">
        <f t="shared" si="11"/>
        <v>229923.71000000002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336689.14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14125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63120.729999999996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2183806.2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291304.58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62675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353979.58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27198.63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>
        <v>0</v>
      </c>
      <c r="T11" s="89">
        <v>0</v>
      </c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4170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36156.630000000005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156100</v>
      </c>
      <c r="E12" s="89">
        <v>0</v>
      </c>
      <c r="F12" s="90"/>
      <c r="G12" s="88">
        <v>0</v>
      </c>
      <c r="H12" s="89">
        <v>0</v>
      </c>
      <c r="I12" s="90"/>
      <c r="J12" s="97">
        <v>750</v>
      </c>
      <c r="K12" s="89">
        <v>0</v>
      </c>
      <c r="L12" s="101"/>
      <c r="M12" s="91">
        <v>32100</v>
      </c>
      <c r="N12" s="89">
        <v>0</v>
      </c>
      <c r="O12" s="90"/>
      <c r="P12" s="91">
        <v>17200</v>
      </c>
      <c r="Q12" s="89">
        <v>0</v>
      </c>
      <c r="R12" s="90"/>
      <c r="S12" s="91">
        <v>7100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8200</v>
      </c>
      <c r="AC12" s="89">
        <v>0</v>
      </c>
      <c r="AD12" s="90"/>
      <c r="AE12" s="91">
        <v>87912.32</v>
      </c>
      <c r="AF12" s="89">
        <v>0</v>
      </c>
      <c r="AG12" s="90"/>
      <c r="AH12" s="91">
        <v>25000</v>
      </c>
      <c r="AI12" s="89">
        <v>0</v>
      </c>
      <c r="AJ12" s="90"/>
      <c r="AK12" s="91">
        <v>23681.21</v>
      </c>
      <c r="AL12" s="89">
        <v>0</v>
      </c>
      <c r="AM12" s="90"/>
      <c r="AN12" s="91"/>
      <c r="AO12" s="89"/>
      <c r="AP12" s="90"/>
      <c r="AQ12" s="91">
        <v>6625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364668.53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34262.68</v>
      </c>
      <c r="E13" s="89">
        <v>0</v>
      </c>
      <c r="F13" s="90"/>
      <c r="G13" s="88"/>
      <c r="H13" s="89"/>
      <c r="I13" s="90"/>
      <c r="J13" s="97">
        <v>10922</v>
      </c>
      <c r="K13" s="89">
        <v>0</v>
      </c>
      <c r="L13" s="101"/>
      <c r="M13" s="91">
        <v>93664</v>
      </c>
      <c r="N13" s="89">
        <v>0</v>
      </c>
      <c r="O13" s="90"/>
      <c r="P13" s="91">
        <v>8000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>
        <v>0</v>
      </c>
      <c r="Z13" s="89">
        <v>0</v>
      </c>
      <c r="AA13" s="90"/>
      <c r="AB13" s="91">
        <v>88410.42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233162.93000000002</v>
      </c>
      <c r="AL13" s="89">
        <v>0</v>
      </c>
      <c r="AM13" s="90"/>
      <c r="AN13" s="91">
        <v>0</v>
      </c>
      <c r="AO13" s="89">
        <v>0</v>
      </c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476522.03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8169.03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63740.15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72909.18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522034.92000000004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11672</v>
      </c>
      <c r="K20" s="78">
        <f t="shared" si="1"/>
        <v>0</v>
      </c>
      <c r="L20" s="77">
        <f t="shared" si="1"/>
        <v>0</v>
      </c>
      <c r="M20" s="98">
        <f t="shared" si="1"/>
        <v>125764</v>
      </c>
      <c r="N20" s="78">
        <f t="shared" si="1"/>
        <v>0</v>
      </c>
      <c r="O20" s="77">
        <f t="shared" si="1"/>
        <v>0</v>
      </c>
      <c r="P20" s="98">
        <f t="shared" si="1"/>
        <v>25200</v>
      </c>
      <c r="Q20" s="78">
        <f t="shared" si="1"/>
        <v>0</v>
      </c>
      <c r="R20" s="77">
        <f t="shared" si="1"/>
        <v>0</v>
      </c>
      <c r="S20" s="98">
        <f t="shared" si="1"/>
        <v>7100</v>
      </c>
      <c r="T20" s="78">
        <f t="shared" si="1"/>
        <v>0</v>
      </c>
      <c r="U20" s="77">
        <f t="shared" si="1"/>
        <v>0</v>
      </c>
      <c r="V20" s="98">
        <f t="shared" si="1"/>
        <v>3000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100898.42</v>
      </c>
      <c r="AC20" s="78">
        <f t="shared" si="1"/>
        <v>0</v>
      </c>
      <c r="AD20" s="77">
        <f t="shared" si="1"/>
        <v>0</v>
      </c>
      <c r="AE20" s="98">
        <f t="shared" si="1"/>
        <v>89412.32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323689.14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11625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63740.15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1309235.95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9178.279999999999</v>
      </c>
      <c r="E24" s="89">
        <v>0</v>
      </c>
      <c r="F24" s="90"/>
      <c r="G24" s="88">
        <v>0</v>
      </c>
      <c r="H24" s="89">
        <v>0</v>
      </c>
      <c r="I24" s="90"/>
      <c r="J24" s="97"/>
      <c r="K24" s="89"/>
      <c r="L24" s="101"/>
      <c r="M24" s="97">
        <v>1000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7000</v>
      </c>
      <c r="AC24" s="89">
        <v>0</v>
      </c>
      <c r="AD24" s="101"/>
      <c r="AE24" s="97">
        <v>14393.97</v>
      </c>
      <c r="AF24" s="89">
        <v>0</v>
      </c>
      <c r="AG24" s="101"/>
      <c r="AH24" s="97">
        <v>0</v>
      </c>
      <c r="AI24" s="89">
        <v>0</v>
      </c>
      <c r="AJ24" s="101"/>
      <c r="AK24" s="97">
        <v>6000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37572.25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9178.279999999999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7000</v>
      </c>
      <c r="AC28" s="78">
        <f t="shared" si="3"/>
        <v>0</v>
      </c>
      <c r="AD28" s="77">
        <f t="shared" si="3"/>
        <v>0</v>
      </c>
      <c r="AE28" s="98">
        <f t="shared" si="3"/>
        <v>14393.97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47072.25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587000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0</v>
      </c>
      <c r="BU51" s="85"/>
      <c r="BV51" s="85">
        <f>BV49+BV50</f>
        <v>692000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531213.2000000001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11672</v>
      </c>
      <c r="K53" s="86">
        <f t="shared" si="11"/>
        <v>0</v>
      </c>
      <c r="L53" s="86">
        <f t="shared" si="11"/>
        <v>0</v>
      </c>
      <c r="M53" s="86">
        <f t="shared" si="11"/>
        <v>126764</v>
      </c>
      <c r="N53" s="86">
        <f t="shared" si="11"/>
        <v>0</v>
      </c>
      <c r="O53" s="86">
        <f t="shared" si="11"/>
        <v>0</v>
      </c>
      <c r="P53" s="86">
        <f t="shared" si="11"/>
        <v>25200</v>
      </c>
      <c r="Q53" s="86">
        <f t="shared" si="11"/>
        <v>0</v>
      </c>
      <c r="R53" s="86">
        <f t="shared" si="11"/>
        <v>0</v>
      </c>
      <c r="S53" s="86">
        <f t="shared" si="11"/>
        <v>7100</v>
      </c>
      <c r="T53" s="86">
        <f t="shared" si="11"/>
        <v>0</v>
      </c>
      <c r="U53" s="86">
        <f t="shared" si="11"/>
        <v>0</v>
      </c>
      <c r="V53" s="86">
        <f t="shared" si="11"/>
        <v>3000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107898.42</v>
      </c>
      <c r="AC53" s="86">
        <f t="shared" si="11"/>
        <v>0</v>
      </c>
      <c r="AD53" s="86">
        <f t="shared" si="11"/>
        <v>0</v>
      </c>
      <c r="AE53" s="86">
        <f t="shared" si="11"/>
        <v>103806.29000000001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336689.14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14125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63740.15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2058308.2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2023-04-12T16:06:55Z</dcterms:modified>
  <cp:category/>
  <cp:version/>
  <cp:contentType/>
  <cp:contentStatus/>
</cp:coreProperties>
</file>