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2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2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'Entrate_Rendiconto_2022'!$B$1:$E$59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'Spese_Rendiconto_2022'!$B$1:$BX$54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'Spese_Rendiconto_2022'!$B:$C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<sst xmlns="http://schemas.openxmlformats.org/spreadsheetml/2006/main" count="870" uniqueCount="149">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</sst>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17439.03</v>
      </c>
      <c r="E5" s="38"/>
    </row>
    <row r="6" spans="2:5" ht="15">
      <c r="B6" s="8"/>
      <c r="C6" s="5" t="s">
        <v>5</v>
      </c>
      <c r="D6" s="39">
        <v>1003851.34</v>
      </c>
      <c r="E6" s="40"/>
    </row>
    <row r="7" spans="2:5" ht="15">
      <c r="B7" s="8"/>
      <c r="C7" s="5" t="s">
        <v>6</v>
      </c>
      <c r="D7" s="39">
        <v>868237.89</v>
      </c>
      <c r="E7" s="40"/>
    </row>
    <row r="8" spans="2:5" ht="15.75" thickBot="1">
      <c r="B8" s="9"/>
      <c r="C8" s="6" t="s">
        <v>7</v>
      </c>
      <c r="D8" s="41"/>
      <c r="E8" s="42">
        <v>4414990.09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77295.43000000001</v>
      </c>
      <c r="E10" s="45">
        <v>130398.75000000001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202509.12</v>
      </c>
      <c r="E14" s="45">
        <v>207199.99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279804.55</v>
      </c>
      <c r="E16" s="51">
        <f>E10+E11+E12+E13+E14+E15</f>
        <v>337598.74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1035960.7500000001</v>
      </c>
      <c r="E18" s="45">
        <v>985087.4500000001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1035960.7500000001</v>
      </c>
      <c r="E23" s="51">
        <f>E18+E19+E20+E21+E22</f>
        <v>985087.4500000001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78571.09</v>
      </c>
      <c r="E25" s="45">
        <v>69929.95999999999</v>
      </c>
    </row>
    <row r="26" spans="2:5" ht="15">
      <c r="B26" s="13">
        <v>30200</v>
      </c>
      <c r="C26" s="54" t="s">
        <v>28</v>
      </c>
      <c r="D26" s="39">
        <v>1905.93</v>
      </c>
      <c r="E26" s="45">
        <v>1905.93</v>
      </c>
    </row>
    <row r="27" spans="2:5" ht="15">
      <c r="B27" s="13">
        <v>30300</v>
      </c>
      <c r="C27" s="54" t="s">
        <v>29</v>
      </c>
      <c r="D27" s="39">
        <v>0.04</v>
      </c>
      <c r="E27" s="45">
        <v>0.04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57.74</v>
      </c>
      <c r="E29" s="50">
        <v>57.74</v>
      </c>
    </row>
    <row r="30" spans="2:5" ht="15.75" thickBot="1">
      <c r="B30" s="16">
        <v>30000</v>
      </c>
      <c r="C30" s="15" t="s">
        <v>32</v>
      </c>
      <c r="D30" s="48">
        <f>D25+D26+D27+D28+D29</f>
        <v>80534.79999999999</v>
      </c>
      <c r="E30" s="51">
        <f>E25+E26+E27+E28+E29</f>
        <v>71893.66999999998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218481.22999999998</v>
      </c>
      <c r="E33" s="59">
        <v>176509.46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42439.549999999996</v>
      </c>
      <c r="E36" s="50">
        <v>42439.549999999996</v>
      </c>
    </row>
    <row r="37" spans="2:5" ht="15.75" thickBot="1">
      <c r="B37" s="16">
        <v>40000</v>
      </c>
      <c r="C37" s="15" t="s">
        <v>40</v>
      </c>
      <c r="D37" s="48">
        <f>D32+D33+D34+D35+D36</f>
        <v>260920.77999999997</v>
      </c>
      <c r="E37" s="51">
        <f>E32+E33+E34+E35+E36</f>
        <v>218949.00999999998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227199.91999999998</v>
      </c>
      <c r="E54" s="45">
        <v>222100.54</v>
      </c>
    </row>
    <row r="55" spans="2:5" ht="15">
      <c r="B55" s="13">
        <v>90200</v>
      </c>
      <c r="C55" s="54" t="s">
        <v>62</v>
      </c>
      <c r="D55" s="61">
        <v>1192.2</v>
      </c>
      <c r="E55" s="62">
        <v>1122.48</v>
      </c>
    </row>
    <row r="56" spans="2:5" ht="15.75" thickBot="1">
      <c r="B56" s="16">
        <v>90000</v>
      </c>
      <c r="C56" s="15" t="s">
        <v>63</v>
      </c>
      <c r="D56" s="48">
        <f>D54+D55</f>
        <v>228392.12</v>
      </c>
      <c r="E56" s="51">
        <f>E54+E55</f>
        <v>223223.02000000002</v>
      </c>
    </row>
    <row r="57" spans="2:5" ht="16.5" thickBot="1" thickTop="1">
      <c r="B57" s="109" t="s">
        <v>64</v>
      </c>
      <c r="C57" s="110"/>
      <c r="D57" s="52">
        <f>D16+D23+D30+D37+D43+D49+D52+D56</f>
        <v>1885613</v>
      </c>
      <c r="E57" s="55">
        <f>E16+E23+E30+E37+E43+E49+E52+E56</f>
        <v>1836751.89</v>
      </c>
    </row>
    <row r="58" spans="2:5" ht="16.5" thickBot="1" thickTop="1">
      <c r="B58" s="109" t="s">
        <v>65</v>
      </c>
      <c r="C58" s="110"/>
      <c r="D58" s="52">
        <f>D57+D5+D6+D7+D8</f>
        <v>3775141.2600000002</v>
      </c>
      <c r="E58" s="55">
        <f>E57+E5+E6+E7+E8</f>
        <v>6251741.9799999995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IF((Spese_Rendiconto_2022!BV53+Spese_Rendiconto_2022!BW53-Entrate_Rendiconto_2022!D58)&gt;0,Spese_Rendiconto_2022!BV53+Spese_Rendiconto_2022!BW53-Entrate_Rendiconto_2022!D58,0)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194302.32</v>
      </c>
      <c r="E10" s="89">
        <v>0</v>
      </c>
      <c r="F10" s="90">
        <v>209742.91</v>
      </c>
      <c r="G10" s="88"/>
      <c r="H10" s="89"/>
      <c r="I10" s="90"/>
      <c r="J10" s="97">
        <v>256.75</v>
      </c>
      <c r="K10" s="89">
        <v>0</v>
      </c>
      <c r="L10" s="101">
        <v>256.75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66977.53</v>
      </c>
      <c r="AL10" s="89">
        <v>0</v>
      </c>
      <c r="AM10" s="90">
        <v>66977.53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261536.6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276977.19</v>
      </c>
    </row>
    <row r="11" spans="2:76" ht="15">
      <c r="B11" s="13">
        <v>102</v>
      </c>
      <c r="C11" s="25" t="s">
        <v>92</v>
      </c>
      <c r="D11" s="88">
        <v>15580.830000000002</v>
      </c>
      <c r="E11" s="89">
        <v>0</v>
      </c>
      <c r="F11" s="90">
        <v>16852.100000000002</v>
      </c>
      <c r="G11" s="88"/>
      <c r="H11" s="89"/>
      <c r="I11" s="90"/>
      <c r="J11" s="97">
        <v>17.22</v>
      </c>
      <c r="K11" s="89">
        <v>0</v>
      </c>
      <c r="L11" s="101">
        <v>17.22</v>
      </c>
      <c r="M11" s="91"/>
      <c r="N11" s="89"/>
      <c r="O11" s="90"/>
      <c r="P11" s="91"/>
      <c r="Q11" s="89"/>
      <c r="R11" s="90"/>
      <c r="S11" s="91">
        <v>260</v>
      </c>
      <c r="T11" s="89">
        <v>0</v>
      </c>
      <c r="U11" s="90">
        <v>0</v>
      </c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>
        <v>0</v>
      </c>
      <c r="AE11" s="91">
        <v>0</v>
      </c>
      <c r="AF11" s="89">
        <v>0</v>
      </c>
      <c r="AG11" s="90">
        <v>0</v>
      </c>
      <c r="AH11" s="91"/>
      <c r="AI11" s="89"/>
      <c r="AJ11" s="90"/>
      <c r="AK11" s="91">
        <v>4471.87</v>
      </c>
      <c r="AL11" s="89">
        <v>0</v>
      </c>
      <c r="AM11" s="90">
        <v>4471.869999999999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20329.920000000002</v>
      </c>
      <c r="BW11" s="77">
        <f t="shared" si="1"/>
        <v>0</v>
      </c>
      <c r="BX11" s="79">
        <f t="shared" si="2"/>
        <v>21341.190000000002</v>
      </c>
    </row>
    <row r="12" spans="2:76" ht="15">
      <c r="B12" s="13">
        <v>103</v>
      </c>
      <c r="C12" s="25" t="s">
        <v>93</v>
      </c>
      <c r="D12" s="88">
        <v>163479.35</v>
      </c>
      <c r="E12" s="89">
        <v>0</v>
      </c>
      <c r="F12" s="90">
        <v>141609.64</v>
      </c>
      <c r="G12" s="88">
        <v>0</v>
      </c>
      <c r="H12" s="89">
        <v>0</v>
      </c>
      <c r="I12" s="90">
        <v>0</v>
      </c>
      <c r="J12" s="97">
        <v>0</v>
      </c>
      <c r="K12" s="89">
        <v>0</v>
      </c>
      <c r="L12" s="101">
        <v>0</v>
      </c>
      <c r="M12" s="91">
        <v>35409.57</v>
      </c>
      <c r="N12" s="89">
        <v>5240.11</v>
      </c>
      <c r="O12" s="90">
        <v>40109.159999999996</v>
      </c>
      <c r="P12" s="91">
        <v>18302.120000000003</v>
      </c>
      <c r="Q12" s="89">
        <v>0</v>
      </c>
      <c r="R12" s="90">
        <v>8388.39</v>
      </c>
      <c r="S12" s="91">
        <v>7405.7699999999995</v>
      </c>
      <c r="T12" s="89">
        <v>0</v>
      </c>
      <c r="U12" s="90">
        <v>4220.91</v>
      </c>
      <c r="V12" s="91"/>
      <c r="W12" s="89"/>
      <c r="X12" s="90"/>
      <c r="Y12" s="91">
        <v>0</v>
      </c>
      <c r="Z12" s="89">
        <v>0</v>
      </c>
      <c r="AA12" s="90">
        <v>0</v>
      </c>
      <c r="AB12" s="91">
        <v>6853.91</v>
      </c>
      <c r="AC12" s="89">
        <v>25856.45</v>
      </c>
      <c r="AD12" s="90">
        <v>5168.1900000000005</v>
      </c>
      <c r="AE12" s="91">
        <v>75165.4</v>
      </c>
      <c r="AF12" s="89">
        <v>0</v>
      </c>
      <c r="AG12" s="90">
        <v>51069.100000000006</v>
      </c>
      <c r="AH12" s="91">
        <v>23258.38</v>
      </c>
      <c r="AI12" s="89">
        <v>0</v>
      </c>
      <c r="AJ12" s="90">
        <v>27257.98</v>
      </c>
      <c r="AK12" s="91">
        <v>4785.98</v>
      </c>
      <c r="AL12" s="89">
        <v>0</v>
      </c>
      <c r="AM12" s="90">
        <v>2711.67</v>
      </c>
      <c r="AN12" s="91"/>
      <c r="AO12" s="89"/>
      <c r="AP12" s="90"/>
      <c r="AQ12" s="91">
        <v>2225.61</v>
      </c>
      <c r="AR12" s="89">
        <v>0</v>
      </c>
      <c r="AS12" s="90">
        <v>385.06</v>
      </c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336886.08999999997</v>
      </c>
      <c r="BW12" s="77">
        <f t="shared" si="1"/>
        <v>31096.56</v>
      </c>
      <c r="BX12" s="79">
        <f t="shared" si="2"/>
        <v>280920.1</v>
      </c>
    </row>
    <row r="13" spans="2:76" ht="15">
      <c r="B13" s="13">
        <v>104</v>
      </c>
      <c r="C13" s="25" t="s">
        <v>19</v>
      </c>
      <c r="D13" s="88">
        <v>7937.1</v>
      </c>
      <c r="E13" s="89">
        <v>0</v>
      </c>
      <c r="F13" s="90">
        <v>8313.14</v>
      </c>
      <c r="G13" s="88"/>
      <c r="H13" s="89"/>
      <c r="I13" s="90"/>
      <c r="J13" s="97">
        <v>11345.95</v>
      </c>
      <c r="K13" s="89">
        <v>0</v>
      </c>
      <c r="L13" s="101">
        <v>0</v>
      </c>
      <c r="M13" s="91">
        <v>69621.86</v>
      </c>
      <c r="N13" s="89">
        <v>0</v>
      </c>
      <c r="O13" s="90">
        <v>8566.71</v>
      </c>
      <c r="P13" s="91">
        <v>14852.27</v>
      </c>
      <c r="Q13" s="89">
        <v>0</v>
      </c>
      <c r="R13" s="90">
        <v>11852.27</v>
      </c>
      <c r="S13" s="91">
        <v>0</v>
      </c>
      <c r="T13" s="89">
        <v>0</v>
      </c>
      <c r="U13" s="90">
        <v>0</v>
      </c>
      <c r="V13" s="91">
        <v>3000</v>
      </c>
      <c r="W13" s="89">
        <v>0</v>
      </c>
      <c r="X13" s="90">
        <v>3000</v>
      </c>
      <c r="Y13" s="91">
        <v>0</v>
      </c>
      <c r="Z13" s="89">
        <v>0</v>
      </c>
      <c r="AA13" s="90">
        <v>0</v>
      </c>
      <c r="AB13" s="91">
        <v>88060.05</v>
      </c>
      <c r="AC13" s="89">
        <v>0</v>
      </c>
      <c r="AD13" s="90">
        <v>142779.83000000002</v>
      </c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166837.2</v>
      </c>
      <c r="AL13" s="89">
        <v>0</v>
      </c>
      <c r="AM13" s="90">
        <v>147866.15000000002</v>
      </c>
      <c r="AN13" s="91">
        <v>0</v>
      </c>
      <c r="AO13" s="89">
        <v>0</v>
      </c>
      <c r="AP13" s="90">
        <v>2000</v>
      </c>
      <c r="AQ13" s="91">
        <v>7528.74</v>
      </c>
      <c r="AR13" s="89">
        <v>0</v>
      </c>
      <c r="AS13" s="90">
        <v>7528.74</v>
      </c>
      <c r="AT13" s="91"/>
      <c r="AU13" s="89"/>
      <c r="AV13" s="90"/>
      <c r="AW13" s="97">
        <v>0</v>
      </c>
      <c r="AX13" s="89">
        <v>0</v>
      </c>
      <c r="AY13" s="101">
        <v>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369183.17000000004</v>
      </c>
      <c r="BW13" s="77">
        <f t="shared" si="1"/>
        <v>0</v>
      </c>
      <c r="BX13" s="79">
        <f t="shared" si="2"/>
        <v>331906.84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43.97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43.97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>
        <v>0</v>
      </c>
      <c r="G18" s="88"/>
      <c r="H18" s="89"/>
      <c r="I18" s="90"/>
      <c r="J18" s="97">
        <v>0</v>
      </c>
      <c r="K18" s="89">
        <v>0</v>
      </c>
      <c r="L18" s="101">
        <v>0</v>
      </c>
      <c r="M18" s="97"/>
      <c r="N18" s="89"/>
      <c r="O18" s="101"/>
      <c r="P18" s="97">
        <v>0</v>
      </c>
      <c r="Q18" s="89">
        <v>0</v>
      </c>
      <c r="R18" s="101">
        <v>0</v>
      </c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90</v>
      </c>
      <c r="AL18" s="89">
        <v>0</v>
      </c>
      <c r="AM18" s="101">
        <v>15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90</v>
      </c>
      <c r="BW18" s="77">
        <f t="shared" si="1"/>
        <v>0</v>
      </c>
      <c r="BX18" s="79">
        <f t="shared" si="2"/>
        <v>15</v>
      </c>
    </row>
    <row r="19" spans="2:76" ht="15">
      <c r="B19" s="13">
        <v>110</v>
      </c>
      <c r="C19" s="25" t="s">
        <v>98</v>
      </c>
      <c r="D19" s="88">
        <v>4414.51</v>
      </c>
      <c r="E19" s="89">
        <v>0</v>
      </c>
      <c r="F19" s="90">
        <v>4414.51</v>
      </c>
      <c r="G19" s="88"/>
      <c r="H19" s="89"/>
      <c r="I19" s="90"/>
      <c r="J19" s="97">
        <v>0</v>
      </c>
      <c r="K19" s="89">
        <v>0</v>
      </c>
      <c r="L19" s="101">
        <v>0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830</v>
      </c>
      <c r="AF19" s="89">
        <v>0</v>
      </c>
      <c r="AG19" s="101">
        <v>830</v>
      </c>
      <c r="AH19" s="97"/>
      <c r="AI19" s="89"/>
      <c r="AJ19" s="101"/>
      <c r="AK19" s="97">
        <v>361.63</v>
      </c>
      <c r="AL19" s="89">
        <v>0</v>
      </c>
      <c r="AM19" s="101">
        <v>361.63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5606.14</v>
      </c>
      <c r="BW19" s="77">
        <f t="shared" si="1"/>
        <v>0</v>
      </c>
      <c r="BX19" s="79">
        <f t="shared" si="2"/>
        <v>5606.14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385714.11</v>
      </c>
      <c r="E20" s="78">
        <f t="shared" si="3"/>
        <v>0</v>
      </c>
      <c r="F20" s="79">
        <f t="shared" si="3"/>
        <v>380976.27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11619.92</v>
      </c>
      <c r="K20" s="78">
        <f t="shared" si="3"/>
        <v>0</v>
      </c>
      <c r="L20" s="77">
        <f t="shared" si="3"/>
        <v>273.97</v>
      </c>
      <c r="M20" s="98">
        <f t="shared" si="3"/>
        <v>105031.43</v>
      </c>
      <c r="N20" s="78">
        <f t="shared" si="3"/>
        <v>5240.11</v>
      </c>
      <c r="O20" s="77">
        <f t="shared" si="3"/>
        <v>48675.869999999995</v>
      </c>
      <c r="P20" s="98">
        <f t="shared" si="3"/>
        <v>33154.39</v>
      </c>
      <c r="Q20" s="78">
        <f t="shared" si="3"/>
        <v>0</v>
      </c>
      <c r="R20" s="77">
        <f t="shared" si="3"/>
        <v>20240.66</v>
      </c>
      <c r="S20" s="98">
        <f t="shared" si="3"/>
        <v>7665.7699999999995</v>
      </c>
      <c r="T20" s="78">
        <f t="shared" si="3"/>
        <v>0</v>
      </c>
      <c r="U20" s="77">
        <f t="shared" si="3"/>
        <v>4220.91</v>
      </c>
      <c r="V20" s="98">
        <f t="shared" si="3"/>
        <v>3000</v>
      </c>
      <c r="W20" s="78">
        <f t="shared" si="3"/>
        <v>0</v>
      </c>
      <c r="X20" s="77">
        <f t="shared" si="3"/>
        <v>3000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94913.96</v>
      </c>
      <c r="AC20" s="78">
        <f t="shared" si="3"/>
        <v>25856.45</v>
      </c>
      <c r="AD20" s="77">
        <f t="shared" si="3"/>
        <v>147948.02000000002</v>
      </c>
      <c r="AE20" s="98">
        <f t="shared" si="3"/>
        <v>75995.4</v>
      </c>
      <c r="AF20" s="78">
        <f t="shared" si="3"/>
        <v>0</v>
      </c>
      <c r="AG20" s="77">
        <f t="shared" si="3"/>
        <v>51899.100000000006</v>
      </c>
      <c r="AH20" s="98">
        <f t="shared" si="3"/>
        <v>23258.38</v>
      </c>
      <c r="AI20" s="78">
        <f t="shared" si="3"/>
        <v>0</v>
      </c>
      <c r="AJ20" s="77">
        <f t="shared" si="3"/>
        <v>27257.98</v>
      </c>
      <c r="AK20" s="98">
        <f t="shared" si="3"/>
        <v>243524.21000000002</v>
      </c>
      <c r="AL20" s="78">
        <f t="shared" si="3"/>
        <v>0</v>
      </c>
      <c r="AM20" s="77">
        <f t="shared" si="3"/>
        <v>222403.85000000003</v>
      </c>
      <c r="AN20" s="98">
        <f t="shared" si="3"/>
        <v>0</v>
      </c>
      <c r="AO20" s="78">
        <f t="shared" si="3"/>
        <v>0</v>
      </c>
      <c r="AP20" s="77">
        <f t="shared" si="3"/>
        <v>2000</v>
      </c>
      <c r="AQ20" s="98">
        <f t="shared" si="3"/>
        <v>9754.35</v>
      </c>
      <c r="AR20" s="78">
        <f t="shared" si="3"/>
        <v>0</v>
      </c>
      <c r="AS20" s="77">
        <f t="shared" si="3"/>
        <v>7913.8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993631.92</v>
      </c>
      <c r="BW20" s="77">
        <f>BW10+BW11+BW12+BW13+BW14+BW15+BW16+BW17+BW18+BW19</f>
        <v>31096.56</v>
      </c>
      <c r="BX20" s="95">
        <f>BX10+BX11+BX12+BX13+BX14+BX15+BX16+BX17+BX18+BX19</f>
        <v>916810.43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5466.21</v>
      </c>
      <c r="E24" s="89">
        <v>0</v>
      </c>
      <c r="F24" s="90">
        <v>12853.919999999998</v>
      </c>
      <c r="G24" s="88">
        <v>0</v>
      </c>
      <c r="H24" s="89">
        <v>0</v>
      </c>
      <c r="I24" s="90">
        <v>0</v>
      </c>
      <c r="J24" s="97"/>
      <c r="K24" s="89"/>
      <c r="L24" s="101"/>
      <c r="M24" s="97">
        <v>2220.4</v>
      </c>
      <c r="N24" s="89">
        <v>0</v>
      </c>
      <c r="O24" s="101">
        <v>62438.55</v>
      </c>
      <c r="P24" s="97">
        <v>27519.829999999984</v>
      </c>
      <c r="Q24" s="89">
        <v>481614.74</v>
      </c>
      <c r="R24" s="101">
        <v>66156.65</v>
      </c>
      <c r="S24" s="97">
        <v>76073.13</v>
      </c>
      <c r="T24" s="89">
        <v>76888.73</v>
      </c>
      <c r="U24" s="101">
        <v>175534.27000000002</v>
      </c>
      <c r="V24" s="97">
        <v>0</v>
      </c>
      <c r="W24" s="89">
        <v>0</v>
      </c>
      <c r="X24" s="101">
        <v>0</v>
      </c>
      <c r="Y24" s="97">
        <v>0</v>
      </c>
      <c r="Z24" s="89">
        <v>34033.759999999995</v>
      </c>
      <c r="AA24" s="101">
        <v>0</v>
      </c>
      <c r="AB24" s="97">
        <v>2767.96</v>
      </c>
      <c r="AC24" s="89">
        <v>62000</v>
      </c>
      <c r="AD24" s="101">
        <v>9941</v>
      </c>
      <c r="AE24" s="97">
        <v>417782.03</v>
      </c>
      <c r="AF24" s="89">
        <v>142490.75</v>
      </c>
      <c r="AG24" s="101">
        <v>451439.67</v>
      </c>
      <c r="AH24" s="97">
        <v>0</v>
      </c>
      <c r="AI24" s="89">
        <v>0</v>
      </c>
      <c r="AJ24" s="101">
        <v>0</v>
      </c>
      <c r="AK24" s="97">
        <v>24711.61</v>
      </c>
      <c r="AL24" s="89">
        <v>7845.379999999999</v>
      </c>
      <c r="AM24" s="101">
        <v>35526.7</v>
      </c>
      <c r="AN24" s="97">
        <v>0</v>
      </c>
      <c r="AO24" s="89">
        <v>0</v>
      </c>
      <c r="AP24" s="101">
        <v>0</v>
      </c>
      <c r="AQ24" s="97">
        <v>13105.389999999998</v>
      </c>
      <c r="AR24" s="89">
        <v>12028.7</v>
      </c>
      <c r="AS24" s="101">
        <v>37971.29</v>
      </c>
      <c r="AT24" s="97">
        <v>0</v>
      </c>
      <c r="AU24" s="89">
        <v>0</v>
      </c>
      <c r="AV24" s="101">
        <v>0</v>
      </c>
      <c r="AW24" s="97">
        <v>0</v>
      </c>
      <c r="AX24" s="89">
        <v>0</v>
      </c>
      <c r="AY24" s="101">
        <v>0</v>
      </c>
      <c r="AZ24" s="97">
        <v>30721.73</v>
      </c>
      <c r="BA24" s="89">
        <v>63334.36</v>
      </c>
      <c r="BB24" s="101">
        <v>37365.22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600368.29</v>
      </c>
      <c r="BW24" s="77">
        <f t="shared" si="4"/>
        <v>880236.4199999999</v>
      </c>
      <c r="BX24" s="79">
        <f t="shared" si="4"/>
        <v>889227.27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2757.78</v>
      </c>
      <c r="AL25" s="89">
        <v>0</v>
      </c>
      <c r="AM25" s="101">
        <v>2757.78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2757.78</v>
      </c>
      <c r="BW25" s="77">
        <f t="shared" si="4"/>
        <v>0</v>
      </c>
      <c r="BX25" s="79">
        <f t="shared" si="4"/>
        <v>2757.78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>
        <v>0</v>
      </c>
      <c r="S26" s="97"/>
      <c r="T26" s="89"/>
      <c r="U26" s="101"/>
      <c r="V26" s="97">
        <v>0</v>
      </c>
      <c r="W26" s="89">
        <v>0</v>
      </c>
      <c r="X26" s="101">
        <v>0</v>
      </c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>
        <v>0</v>
      </c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>
        <v>0</v>
      </c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>
        <v>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>
        <v>0</v>
      </c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>
        <v>0</v>
      </c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5466.21</v>
      </c>
      <c r="E28" s="78">
        <f t="shared" si="5"/>
        <v>0</v>
      </c>
      <c r="F28" s="79">
        <f t="shared" si="5"/>
        <v>12853.919999999998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2220.4</v>
      </c>
      <c r="N28" s="78">
        <f t="shared" si="5"/>
        <v>0</v>
      </c>
      <c r="O28" s="77">
        <f t="shared" si="5"/>
        <v>62438.55</v>
      </c>
      <c r="P28" s="98">
        <f t="shared" si="5"/>
        <v>27519.829999999984</v>
      </c>
      <c r="Q28" s="78">
        <f t="shared" si="5"/>
        <v>481614.74</v>
      </c>
      <c r="R28" s="77">
        <f t="shared" si="5"/>
        <v>66156.65</v>
      </c>
      <c r="S28" s="98">
        <f t="shared" si="5"/>
        <v>76073.13</v>
      </c>
      <c r="T28" s="78">
        <f t="shared" si="5"/>
        <v>76888.73</v>
      </c>
      <c r="U28" s="77">
        <f t="shared" si="5"/>
        <v>175534.27000000002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34033.759999999995</v>
      </c>
      <c r="AA28" s="77">
        <f t="shared" si="5"/>
        <v>0</v>
      </c>
      <c r="AB28" s="98">
        <f t="shared" si="5"/>
        <v>2767.96</v>
      </c>
      <c r="AC28" s="78">
        <f t="shared" si="5"/>
        <v>62000</v>
      </c>
      <c r="AD28" s="77">
        <f t="shared" si="5"/>
        <v>9941</v>
      </c>
      <c r="AE28" s="98">
        <f t="shared" si="5"/>
        <v>417782.03</v>
      </c>
      <c r="AF28" s="78">
        <f t="shared" si="5"/>
        <v>142490.75</v>
      </c>
      <c r="AG28" s="77">
        <f t="shared" si="5"/>
        <v>451439.67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27469.39</v>
      </c>
      <c r="AL28" s="78">
        <f t="shared" si="6"/>
        <v>7845.379999999999</v>
      </c>
      <c r="AM28" s="77">
        <f t="shared" si="6"/>
        <v>38284.479999999996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13105.389999999998</v>
      </c>
      <c r="AR28" s="78">
        <f t="shared" si="6"/>
        <v>12028.7</v>
      </c>
      <c r="AS28" s="77">
        <f t="shared" si="6"/>
        <v>37971.29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30721.73</v>
      </c>
      <c r="BA28" s="78">
        <f t="shared" si="6"/>
        <v>63334.36</v>
      </c>
      <c r="BB28" s="77">
        <f t="shared" si="6"/>
        <v>37365.22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603126.0700000001</v>
      </c>
      <c r="BW28" s="77">
        <f>BW23+BW24+BW25+BW26+BW27</f>
        <v>880236.4199999999</v>
      </c>
      <c r="BX28" s="95">
        <f>BX23+BX24+BX25+BX26+BX27</f>
        <v>891985.05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>
        <v>0</v>
      </c>
      <c r="AX31" s="89">
        <v>0</v>
      </c>
      <c r="AY31" s="101">
        <v>0</v>
      </c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10000</v>
      </c>
      <c r="BM40" s="89">
        <v>0</v>
      </c>
      <c r="BN40" s="101">
        <v>10000</v>
      </c>
      <c r="BO40" s="97"/>
      <c r="BP40" s="89"/>
      <c r="BQ40" s="101"/>
      <c r="BR40" s="97"/>
      <c r="BS40" s="89"/>
      <c r="BT40" s="101"/>
      <c r="BU40" s="76"/>
      <c r="BV40" s="85">
        <f t="shared" si="10"/>
        <v>10000</v>
      </c>
      <c r="BW40" s="77">
        <f t="shared" si="10"/>
        <v>0</v>
      </c>
      <c r="BX40" s="79">
        <f t="shared" si="10"/>
        <v>10000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10000</v>
      </c>
      <c r="BM42" s="78">
        <f t="shared" si="12"/>
        <v>0</v>
      </c>
      <c r="BN42" s="77">
        <f t="shared" si="12"/>
        <v>10000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10000</v>
      </c>
      <c r="BW42" s="77">
        <f>BW38+BW39+BW40+BW41</f>
        <v>0</v>
      </c>
      <c r="BX42" s="95">
        <f>BX38+BX39+BX40+BX41</f>
        <v>10000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227199.92</v>
      </c>
      <c r="BS49" s="89">
        <v>0</v>
      </c>
      <c r="BT49" s="101">
        <v>227100.54</v>
      </c>
      <c r="BU49" s="76"/>
      <c r="BV49" s="85">
        <f aca="true" t="shared" si="15" ref="BV49:BX50">D49+G49+J49+M49+P49+S49+V49+Y49+AB49+AE49+AH49+AK49+AN49+AQ49+AT49+AW49+AZ49+BC49+BF49+BI49+BL49+BO49+BR49</f>
        <v>227199.92</v>
      </c>
      <c r="BW49" s="77">
        <f t="shared" si="15"/>
        <v>0</v>
      </c>
      <c r="BX49" s="79">
        <f t="shared" si="15"/>
        <v>227100.54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1192.2</v>
      </c>
      <c r="BS50" s="89">
        <v>0</v>
      </c>
      <c r="BT50" s="101">
        <v>1690</v>
      </c>
      <c r="BU50" s="76"/>
      <c r="BV50" s="85">
        <f t="shared" si="15"/>
        <v>1192.2</v>
      </c>
      <c r="BW50" s="77">
        <f t="shared" si="15"/>
        <v>0</v>
      </c>
      <c r="BX50" s="79">
        <f t="shared" si="15"/>
        <v>1690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228392.12000000002</v>
      </c>
      <c r="BS51" s="78">
        <f>BS49+BS50</f>
        <v>0</v>
      </c>
      <c r="BT51" s="77">
        <f>BT49+BT50</f>
        <v>228790.54</v>
      </c>
      <c r="BU51" s="85"/>
      <c r="BV51" s="85">
        <f>BV49+BV50</f>
        <v>228392.12000000002</v>
      </c>
      <c r="BW51" s="77">
        <f>BW49+BW50</f>
        <v>0</v>
      </c>
      <c r="BX51" s="95">
        <f>BX49+BX50</f>
        <v>228790.54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391180.32</v>
      </c>
      <c r="E53" s="86">
        <f t="shared" si="18"/>
        <v>0</v>
      </c>
      <c r="F53" s="86">
        <f t="shared" si="18"/>
        <v>393830.19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11619.92</v>
      </c>
      <c r="K53" s="86">
        <f t="shared" si="18"/>
        <v>0</v>
      </c>
      <c r="L53" s="86">
        <f t="shared" si="18"/>
        <v>273.97</v>
      </c>
      <c r="M53" s="86">
        <f t="shared" si="18"/>
        <v>107251.82999999999</v>
      </c>
      <c r="N53" s="86">
        <f t="shared" si="18"/>
        <v>5240.11</v>
      </c>
      <c r="O53" s="86">
        <f t="shared" si="18"/>
        <v>111114.42</v>
      </c>
      <c r="P53" s="86">
        <f t="shared" si="18"/>
        <v>60674.21999999999</v>
      </c>
      <c r="Q53" s="86">
        <f t="shared" si="18"/>
        <v>481614.74</v>
      </c>
      <c r="R53" s="86">
        <f t="shared" si="18"/>
        <v>86397.31</v>
      </c>
      <c r="S53" s="86">
        <f t="shared" si="18"/>
        <v>83738.90000000001</v>
      </c>
      <c r="T53" s="86">
        <f t="shared" si="18"/>
        <v>76888.73</v>
      </c>
      <c r="U53" s="86">
        <f t="shared" si="18"/>
        <v>179755.18000000002</v>
      </c>
      <c r="V53" s="86">
        <f t="shared" si="18"/>
        <v>3000</v>
      </c>
      <c r="W53" s="86">
        <f t="shared" si="18"/>
        <v>0</v>
      </c>
      <c r="X53" s="86">
        <f t="shared" si="18"/>
        <v>3000</v>
      </c>
      <c r="Y53" s="86">
        <f t="shared" si="18"/>
        <v>0</v>
      </c>
      <c r="Z53" s="86">
        <f t="shared" si="18"/>
        <v>34033.759999999995</v>
      </c>
      <c r="AA53" s="86">
        <f t="shared" si="18"/>
        <v>0</v>
      </c>
      <c r="AB53" s="86">
        <f t="shared" si="18"/>
        <v>97681.92000000001</v>
      </c>
      <c r="AC53" s="86">
        <f t="shared" si="18"/>
        <v>87856.45</v>
      </c>
      <c r="AD53" s="86">
        <f t="shared" si="18"/>
        <v>157889.02000000002</v>
      </c>
      <c r="AE53" s="86">
        <f t="shared" si="18"/>
        <v>493777.43000000005</v>
      </c>
      <c r="AF53" s="86">
        <f t="shared" si="18"/>
        <v>142490.75</v>
      </c>
      <c r="AG53" s="86">
        <f t="shared" si="18"/>
        <v>503338.77</v>
      </c>
      <c r="AH53" s="86">
        <f t="shared" si="18"/>
        <v>23258.38</v>
      </c>
      <c r="AI53" s="86">
        <f t="shared" si="18"/>
        <v>0</v>
      </c>
      <c r="AJ53" s="86">
        <f aca="true" t="shared" si="19" ref="AJ53:BT53">AJ20+AJ28+AJ35+AJ42+AJ46+AJ51</f>
        <v>27257.98</v>
      </c>
      <c r="AK53" s="86">
        <f t="shared" si="19"/>
        <v>270993.60000000003</v>
      </c>
      <c r="AL53" s="86">
        <f t="shared" si="19"/>
        <v>7845.379999999999</v>
      </c>
      <c r="AM53" s="86">
        <f t="shared" si="19"/>
        <v>260688.33000000002</v>
      </c>
      <c r="AN53" s="86">
        <f t="shared" si="19"/>
        <v>0</v>
      </c>
      <c r="AO53" s="86">
        <f t="shared" si="19"/>
        <v>0</v>
      </c>
      <c r="AP53" s="86">
        <f t="shared" si="19"/>
        <v>2000</v>
      </c>
      <c r="AQ53" s="86">
        <f t="shared" si="19"/>
        <v>22859.739999999998</v>
      </c>
      <c r="AR53" s="86">
        <f t="shared" si="19"/>
        <v>12028.7</v>
      </c>
      <c r="AS53" s="86">
        <f t="shared" si="19"/>
        <v>45885.090000000004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30721.73</v>
      </c>
      <c r="BA53" s="86">
        <f t="shared" si="19"/>
        <v>63334.36</v>
      </c>
      <c r="BB53" s="86">
        <f t="shared" si="19"/>
        <v>37365.22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10000</v>
      </c>
      <c r="BM53" s="86">
        <f t="shared" si="19"/>
        <v>0</v>
      </c>
      <c r="BN53" s="86">
        <f t="shared" si="19"/>
        <v>10000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228392.12000000002</v>
      </c>
      <c r="BS53" s="86">
        <f t="shared" si="19"/>
        <v>0</v>
      </c>
      <c r="BT53" s="86">
        <f t="shared" si="19"/>
        <v>228790.54</v>
      </c>
      <c r="BU53" s="86">
        <f>BU8</f>
        <v>0</v>
      </c>
      <c r="BV53" s="102">
        <f>BV8+BV20+BV28+BV35+BV42+BV46+BV51</f>
        <v>1835150.1100000003</v>
      </c>
      <c r="BW53" s="87">
        <f>BW20+BW28+BW35+BW42+BW46+BW51</f>
        <v>911332.98</v>
      </c>
      <c r="BX53" s="87">
        <f>BX20+BX28+BX35+BX42+BX46+BX51</f>
        <v>2047586.02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IF((Spese_Rendiconto_2022!BV53+Spese_Rendiconto_2022!BW53-Entrate_Rendiconto_2022!D58)&lt;0,Entrate_Rendiconto_2022!D58-Spese_Rendiconto_2022!BV53-Spese_Rendiconto_2022!BW53,0)</f>
        <v>1028658.1699999999</v>
      </c>
      <c r="BW54" s="93"/>
      <c r="BX54" s="94">
        <f>IF((Spese_Rendiconto_2022!BX53-Entrate_Rendiconto_2022!E58)&lt;0,Entrate_Rendiconto_2022!E58-Spese_Rendiconto_2022!BX53,0)</f>
        <v>4204155.959999999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2023-07-06T11:45:46Z</dcterms:modified>
  <cp:category/>
  <cp:version/>
  <cp:contentType/>
  <cp:contentStatus/>
</cp:coreProperties>
</file>