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<sst xmlns="http://schemas.openxmlformats.org/spreadsheetml/2006/main" count="870" uniqueCount="151">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</sst>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1448903.02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4459436.47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150947.07</v>
      </c>
      <c r="E10" s="45">
        <v>258974.66000000003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713.63</v>
      </c>
    </row>
    <row r="14" spans="2:5" ht="15">
      <c r="B14" s="13">
        <v>10301</v>
      </c>
      <c r="C14" s="54" t="s">
        <v>11</v>
      </c>
      <c r="D14" s="39">
        <v>185450</v>
      </c>
      <c r="E14" s="45">
        <v>192785.71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336397.07</v>
      </c>
      <c r="E16" s="51">
        <f>E10+E11+E12+E13+E14+E15</f>
        <v>452474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1053802.61</v>
      </c>
      <c r="E18" s="45">
        <v>1162107.4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10000</v>
      </c>
      <c r="E21" s="45">
        <v>10000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1063802.61</v>
      </c>
      <c r="E23" s="51">
        <f>E18+E19+E20+E21+E22</f>
        <v>1172107.4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92060.77</v>
      </c>
      <c r="E25" s="45">
        <v>93456.84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1</v>
      </c>
      <c r="E27" s="45">
        <v>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30371.23</v>
      </c>
      <c r="E29" s="50">
        <v>34136.03</v>
      </c>
    </row>
    <row r="30" spans="2:5" ht="15.75" thickBot="1">
      <c r="B30" s="16">
        <v>30000</v>
      </c>
      <c r="C30" s="15" t="s">
        <v>32</v>
      </c>
      <c r="D30" s="48">
        <f>D25+D26+D27+D28+D29</f>
        <v>122433</v>
      </c>
      <c r="E30" s="51">
        <f>E25+E26+E27+E28+E29</f>
        <v>127593.87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267300.81</v>
      </c>
      <c r="E33" s="59">
        <v>632025.8500000001</v>
      </c>
    </row>
    <row r="34" spans="2:5" ht="15">
      <c r="B34" s="13">
        <v>40300</v>
      </c>
      <c r="C34" s="54" t="s">
        <v>37</v>
      </c>
      <c r="D34" s="61">
        <v>7000</v>
      </c>
      <c r="E34" s="45">
        <v>77890</v>
      </c>
    </row>
    <row r="35" spans="2:5" ht="15">
      <c r="B35" s="13">
        <v>40400</v>
      </c>
      <c r="C35" s="54" t="s">
        <v>38</v>
      </c>
      <c r="D35" s="39">
        <v>6000</v>
      </c>
      <c r="E35" s="45">
        <v>6000</v>
      </c>
    </row>
    <row r="36" spans="2:5" ht="15">
      <c r="B36" s="13">
        <v>40500</v>
      </c>
      <c r="C36" s="54" t="s">
        <v>39</v>
      </c>
      <c r="D36" s="49">
        <v>2000</v>
      </c>
      <c r="E36" s="50">
        <v>2000</v>
      </c>
    </row>
    <row r="37" spans="2:5" ht="15.75" thickBot="1">
      <c r="B37" s="16">
        <v>40000</v>
      </c>
      <c r="C37" s="15" t="s">
        <v>40</v>
      </c>
      <c r="D37" s="48">
        <f>D32+D33+D34+D35+D36</f>
        <v>282300.81</v>
      </c>
      <c r="E37" s="51">
        <f>E32+E33+E34+E35+E36</f>
        <v>717915.8500000001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587000</v>
      </c>
      <c r="E54" s="45">
        <v>650391.46</v>
      </c>
    </row>
    <row r="55" spans="2:5" ht="15">
      <c r="B55" s="13">
        <v>90200</v>
      </c>
      <c r="C55" s="54" t="s">
        <v>62</v>
      </c>
      <c r="D55" s="61">
        <v>105000</v>
      </c>
      <c r="E55" s="62">
        <v>108233.59</v>
      </c>
    </row>
    <row r="56" spans="2:5" ht="15.75" thickBot="1">
      <c r="B56" s="16">
        <v>90000</v>
      </c>
      <c r="C56" s="15" t="s">
        <v>63</v>
      </c>
      <c r="D56" s="48">
        <f>D54+D55</f>
        <v>692000</v>
      </c>
      <c r="E56" s="51">
        <f>E54+E55</f>
        <v>758625.0499999999</v>
      </c>
    </row>
    <row r="57" spans="2:5" ht="16.5" thickBot="1" thickTop="1">
      <c r="B57" s="109" t="s">
        <v>64</v>
      </c>
      <c r="C57" s="110"/>
      <c r="D57" s="52">
        <f>D16+D23+D30+D37+D43+D49+D52+D56</f>
        <v>2496933.49</v>
      </c>
      <c r="E57" s="55">
        <f>E16+E23+E30+E37+E43+E49+E52+E56</f>
        <v>3228716.17</v>
      </c>
    </row>
    <row r="58" spans="2:5" ht="16.5" thickBot="1" thickTop="1">
      <c r="B58" s="109" t="s">
        <v>65</v>
      </c>
      <c r="C58" s="110"/>
      <c r="D58" s="52">
        <f>D57+D5+D6+D7+D8</f>
        <v>3945836.5100000002</v>
      </c>
      <c r="E58" s="55">
        <f>E57+E5+E6+E7+E8</f>
        <v>7688152.64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150947.07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185450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336397.07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973210.57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973210.57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92060.77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30371.23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122433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44000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59000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2183040.6399999997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2183040.6399999997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150947.07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185450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336397.07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957814.13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957814.13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92060.77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30371.23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122433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127000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2250644.2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2250644.2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281214.22000000003</v>
      </c>
      <c r="E10" s="89">
        <v>0</v>
      </c>
      <c r="F10" s="90">
        <v>316006.5099999999</v>
      </c>
      <c r="G10" s="88"/>
      <c r="H10" s="89"/>
      <c r="I10" s="90"/>
      <c r="J10" s="97">
        <v>0</v>
      </c>
      <c r="K10" s="89">
        <v>0</v>
      </c>
      <c r="L10" s="101">
        <v>256.37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62675</v>
      </c>
      <c r="AL10" s="89">
        <v>0</v>
      </c>
      <c r="AM10" s="90">
        <v>63417.03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343889.22000000003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379679.9099999999</v>
      </c>
    </row>
    <row r="11" spans="2:76" ht="15">
      <c r="B11" s="13">
        <v>102</v>
      </c>
      <c r="C11" s="25" t="s">
        <v>92</v>
      </c>
      <c r="D11" s="88">
        <v>27338.11</v>
      </c>
      <c r="E11" s="89">
        <v>0</v>
      </c>
      <c r="F11" s="90">
        <v>32895.21</v>
      </c>
      <c r="G11" s="88"/>
      <c r="H11" s="89"/>
      <c r="I11" s="90"/>
      <c r="J11" s="97">
        <v>0</v>
      </c>
      <c r="K11" s="89">
        <v>0</v>
      </c>
      <c r="L11" s="101">
        <v>18.85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>
        <v>6979</v>
      </c>
      <c r="AE11" s="91">
        <v>500</v>
      </c>
      <c r="AF11" s="89">
        <v>0</v>
      </c>
      <c r="AG11" s="90">
        <v>500</v>
      </c>
      <c r="AH11" s="91"/>
      <c r="AI11" s="89"/>
      <c r="AJ11" s="90"/>
      <c r="AK11" s="91">
        <v>4170</v>
      </c>
      <c r="AL11" s="89">
        <v>0</v>
      </c>
      <c r="AM11" s="90">
        <v>4210.4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36296.11</v>
      </c>
      <c r="BW11" s="77">
        <f t="shared" si="1"/>
        <v>0</v>
      </c>
      <c r="BX11" s="79">
        <f t="shared" si="2"/>
        <v>44603.46</v>
      </c>
    </row>
    <row r="12" spans="2:76" ht="15">
      <c r="B12" s="13">
        <v>103</v>
      </c>
      <c r="C12" s="25" t="s">
        <v>93</v>
      </c>
      <c r="D12" s="88">
        <v>204536.22</v>
      </c>
      <c r="E12" s="89">
        <v>0</v>
      </c>
      <c r="F12" s="90">
        <v>305077.1500000001</v>
      </c>
      <c r="G12" s="88">
        <v>0</v>
      </c>
      <c r="H12" s="89">
        <v>0</v>
      </c>
      <c r="I12" s="90">
        <v>0</v>
      </c>
      <c r="J12" s="97">
        <v>950</v>
      </c>
      <c r="K12" s="89">
        <v>0</v>
      </c>
      <c r="L12" s="101">
        <v>2915.4</v>
      </c>
      <c r="M12" s="91">
        <v>54604.59</v>
      </c>
      <c r="N12" s="89">
        <v>0</v>
      </c>
      <c r="O12" s="90">
        <v>93579.21999999999</v>
      </c>
      <c r="P12" s="91">
        <v>19200</v>
      </c>
      <c r="Q12" s="89">
        <v>0</v>
      </c>
      <c r="R12" s="90">
        <v>38050.83</v>
      </c>
      <c r="S12" s="91">
        <v>4800</v>
      </c>
      <c r="T12" s="89">
        <v>0</v>
      </c>
      <c r="U12" s="90">
        <v>10148.119999999999</v>
      </c>
      <c r="V12" s="91"/>
      <c r="W12" s="89"/>
      <c r="X12" s="90"/>
      <c r="Y12" s="91">
        <v>0</v>
      </c>
      <c r="Z12" s="89">
        <v>0</v>
      </c>
      <c r="AA12" s="90">
        <v>36936.62</v>
      </c>
      <c r="AB12" s="91">
        <v>6242.780000000001</v>
      </c>
      <c r="AC12" s="89">
        <v>0</v>
      </c>
      <c r="AD12" s="90">
        <v>52017.41</v>
      </c>
      <c r="AE12" s="91">
        <v>61912.32</v>
      </c>
      <c r="AF12" s="89">
        <v>0</v>
      </c>
      <c r="AG12" s="90">
        <v>100944.61</v>
      </c>
      <c r="AH12" s="91">
        <v>4000</v>
      </c>
      <c r="AI12" s="89">
        <v>0</v>
      </c>
      <c r="AJ12" s="90">
        <v>15974.02</v>
      </c>
      <c r="AK12" s="91">
        <v>29431.21</v>
      </c>
      <c r="AL12" s="89">
        <v>0</v>
      </c>
      <c r="AM12" s="90">
        <v>36833.2</v>
      </c>
      <c r="AN12" s="91"/>
      <c r="AO12" s="89"/>
      <c r="AP12" s="90"/>
      <c r="AQ12" s="91">
        <v>6125</v>
      </c>
      <c r="AR12" s="89">
        <v>0</v>
      </c>
      <c r="AS12" s="90">
        <v>8812.21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391802.12000000005</v>
      </c>
      <c r="BW12" s="77">
        <f t="shared" si="1"/>
        <v>0</v>
      </c>
      <c r="BX12" s="79">
        <f t="shared" si="2"/>
        <v>701288.79</v>
      </c>
    </row>
    <row r="13" spans="2:76" ht="15">
      <c r="B13" s="13">
        <v>104</v>
      </c>
      <c r="C13" s="25" t="s">
        <v>19</v>
      </c>
      <c r="D13" s="88">
        <v>39952.46</v>
      </c>
      <c r="E13" s="89">
        <v>0</v>
      </c>
      <c r="F13" s="90">
        <v>81898.32</v>
      </c>
      <c r="G13" s="88"/>
      <c r="H13" s="89"/>
      <c r="I13" s="90"/>
      <c r="J13" s="97"/>
      <c r="K13" s="89"/>
      <c r="L13" s="101"/>
      <c r="M13" s="91">
        <v>101684.5</v>
      </c>
      <c r="N13" s="89">
        <v>0</v>
      </c>
      <c r="O13" s="90">
        <v>217012.37</v>
      </c>
      <c r="P13" s="91">
        <v>12000</v>
      </c>
      <c r="Q13" s="89">
        <v>0</v>
      </c>
      <c r="R13" s="90">
        <v>13330.2</v>
      </c>
      <c r="S13" s="91">
        <v>0</v>
      </c>
      <c r="T13" s="89">
        <v>0</v>
      </c>
      <c r="U13" s="90">
        <v>0</v>
      </c>
      <c r="V13" s="91">
        <v>13000</v>
      </c>
      <c r="W13" s="89">
        <v>0</v>
      </c>
      <c r="X13" s="90">
        <v>13000</v>
      </c>
      <c r="Y13" s="91">
        <v>0</v>
      </c>
      <c r="Z13" s="89">
        <v>0</v>
      </c>
      <c r="AA13" s="90">
        <v>0</v>
      </c>
      <c r="AB13" s="91">
        <v>83965.62</v>
      </c>
      <c r="AC13" s="89">
        <v>0</v>
      </c>
      <c r="AD13" s="90">
        <v>84679.81999999999</v>
      </c>
      <c r="AE13" s="91"/>
      <c r="AF13" s="89"/>
      <c r="AG13" s="90"/>
      <c r="AH13" s="91">
        <v>100</v>
      </c>
      <c r="AI13" s="89">
        <v>0</v>
      </c>
      <c r="AJ13" s="90">
        <v>100</v>
      </c>
      <c r="AK13" s="91">
        <v>336643.66</v>
      </c>
      <c r="AL13" s="89">
        <v>0</v>
      </c>
      <c r="AM13" s="90">
        <v>401328.38999999996</v>
      </c>
      <c r="AN13" s="91">
        <v>2000</v>
      </c>
      <c r="AO13" s="89">
        <v>0</v>
      </c>
      <c r="AP13" s="90">
        <v>2000</v>
      </c>
      <c r="AQ13" s="91">
        <v>35396.44</v>
      </c>
      <c r="AR13" s="89">
        <v>0</v>
      </c>
      <c r="AS13" s="90">
        <v>55396.44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624742.6799999999</v>
      </c>
      <c r="BW13" s="77">
        <f t="shared" si="1"/>
        <v>0</v>
      </c>
      <c r="BX13" s="79">
        <f t="shared" si="2"/>
        <v>868745.54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7000</v>
      </c>
      <c r="E18" s="89">
        <v>0</v>
      </c>
      <c r="F18" s="90">
        <v>7000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7000</v>
      </c>
      <c r="BW18" s="77">
        <f t="shared" si="1"/>
        <v>0</v>
      </c>
      <c r="BX18" s="79">
        <f t="shared" si="2"/>
        <v>7000</v>
      </c>
    </row>
    <row r="19" spans="2:76" ht="15">
      <c r="B19" s="13">
        <v>110</v>
      </c>
      <c r="C19" s="25" t="s">
        <v>98</v>
      </c>
      <c r="D19" s="88">
        <v>7872.65</v>
      </c>
      <c r="E19" s="89">
        <v>0</v>
      </c>
      <c r="F19" s="90">
        <v>12565.89</v>
      </c>
      <c r="G19" s="88"/>
      <c r="H19" s="89"/>
      <c r="I19" s="90"/>
      <c r="J19" s="97">
        <v>267</v>
      </c>
      <c r="K19" s="89">
        <v>0</v>
      </c>
      <c r="L19" s="101">
        <v>278.09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>
        <v>1000</v>
      </c>
      <c r="AH19" s="97"/>
      <c r="AI19" s="89"/>
      <c r="AJ19" s="101"/>
      <c r="AK19" s="97">
        <v>596</v>
      </c>
      <c r="AL19" s="89">
        <v>0</v>
      </c>
      <c r="AM19" s="101">
        <v>600.02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49258.89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58994.54</v>
      </c>
      <c r="BW19" s="77">
        <f t="shared" si="1"/>
        <v>0</v>
      </c>
      <c r="BX19" s="79">
        <f t="shared" si="2"/>
        <v>24444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567913.66</v>
      </c>
      <c r="E20" s="78">
        <f t="shared" si="3"/>
        <v>0</v>
      </c>
      <c r="F20" s="79">
        <f t="shared" si="3"/>
        <v>755443.08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1217</v>
      </c>
      <c r="K20" s="78">
        <f t="shared" si="3"/>
        <v>0</v>
      </c>
      <c r="L20" s="77">
        <f t="shared" si="3"/>
        <v>3468.71</v>
      </c>
      <c r="M20" s="98">
        <f t="shared" si="3"/>
        <v>156289.09</v>
      </c>
      <c r="N20" s="78">
        <f t="shared" si="3"/>
        <v>0</v>
      </c>
      <c r="O20" s="77">
        <f t="shared" si="3"/>
        <v>310591.58999999997</v>
      </c>
      <c r="P20" s="98">
        <f t="shared" si="3"/>
        <v>31200</v>
      </c>
      <c r="Q20" s="78">
        <f t="shared" si="3"/>
        <v>0</v>
      </c>
      <c r="R20" s="77">
        <f t="shared" si="3"/>
        <v>51381.03</v>
      </c>
      <c r="S20" s="98">
        <f t="shared" si="3"/>
        <v>4800</v>
      </c>
      <c r="T20" s="78">
        <f t="shared" si="3"/>
        <v>0</v>
      </c>
      <c r="U20" s="77">
        <f t="shared" si="3"/>
        <v>10148.119999999999</v>
      </c>
      <c r="V20" s="98">
        <f t="shared" si="3"/>
        <v>13000</v>
      </c>
      <c r="W20" s="78">
        <f t="shared" si="3"/>
        <v>0</v>
      </c>
      <c r="X20" s="77">
        <f t="shared" si="3"/>
        <v>13000</v>
      </c>
      <c r="Y20" s="98">
        <f t="shared" si="3"/>
        <v>0</v>
      </c>
      <c r="Z20" s="78">
        <f t="shared" si="3"/>
        <v>0</v>
      </c>
      <c r="AA20" s="77">
        <f t="shared" si="3"/>
        <v>36936.62</v>
      </c>
      <c r="AB20" s="98">
        <f t="shared" si="3"/>
        <v>94496.4</v>
      </c>
      <c r="AC20" s="78">
        <f t="shared" si="3"/>
        <v>0</v>
      </c>
      <c r="AD20" s="77">
        <f t="shared" si="3"/>
        <v>143676.22999999998</v>
      </c>
      <c r="AE20" s="98">
        <f t="shared" si="3"/>
        <v>63412.32</v>
      </c>
      <c r="AF20" s="78">
        <f t="shared" si="3"/>
        <v>0</v>
      </c>
      <c r="AG20" s="77">
        <f t="shared" si="3"/>
        <v>102444.61</v>
      </c>
      <c r="AH20" s="98">
        <f t="shared" si="3"/>
        <v>4100</v>
      </c>
      <c r="AI20" s="78">
        <f t="shared" si="3"/>
        <v>0</v>
      </c>
      <c r="AJ20" s="77">
        <f t="shared" si="3"/>
        <v>16074.02</v>
      </c>
      <c r="AK20" s="98">
        <f t="shared" si="3"/>
        <v>433515.87</v>
      </c>
      <c r="AL20" s="78">
        <f t="shared" si="3"/>
        <v>0</v>
      </c>
      <c r="AM20" s="77">
        <f t="shared" si="3"/>
        <v>506389.04</v>
      </c>
      <c r="AN20" s="98">
        <f t="shared" si="3"/>
        <v>2000</v>
      </c>
      <c r="AO20" s="78">
        <f t="shared" si="3"/>
        <v>0</v>
      </c>
      <c r="AP20" s="77">
        <f t="shared" si="3"/>
        <v>2000</v>
      </c>
      <c r="AQ20" s="98">
        <f t="shared" si="3"/>
        <v>41521.44</v>
      </c>
      <c r="AR20" s="78">
        <f t="shared" si="3"/>
        <v>0</v>
      </c>
      <c r="AS20" s="77">
        <f t="shared" si="3"/>
        <v>64208.65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49258.89</v>
      </c>
      <c r="BJ20" s="78">
        <f t="shared" si="3"/>
        <v>0</v>
      </c>
      <c r="BK20" s="77">
        <f t="shared" si="3"/>
        <v>10000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1462724.67</v>
      </c>
      <c r="BW20" s="77">
        <f>BW10+BW11+BW12+BW13+BW14+BW15+BW16+BW17+BW18+BW19</f>
        <v>0</v>
      </c>
      <c r="BX20" s="95">
        <f>BX10+BX11+BX12+BX13+BX14+BX15+BX16+BX17+BX18+BX19</f>
        <v>2025761.7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8129.73</v>
      </c>
      <c r="E24" s="89">
        <v>0</v>
      </c>
      <c r="F24" s="90">
        <v>39075.86</v>
      </c>
      <c r="G24" s="88">
        <v>0</v>
      </c>
      <c r="H24" s="89">
        <v>0</v>
      </c>
      <c r="I24" s="90">
        <v>9154.52</v>
      </c>
      <c r="J24" s="97"/>
      <c r="K24" s="89"/>
      <c r="L24" s="101"/>
      <c r="M24" s="97">
        <v>0</v>
      </c>
      <c r="N24" s="89">
        <v>0</v>
      </c>
      <c r="O24" s="101">
        <v>40714.54</v>
      </c>
      <c r="P24" s="97">
        <v>328320.02</v>
      </c>
      <c r="Q24" s="89">
        <v>0</v>
      </c>
      <c r="R24" s="101">
        <v>333199.93000000005</v>
      </c>
      <c r="S24" s="97">
        <v>258000</v>
      </c>
      <c r="T24" s="89">
        <v>0</v>
      </c>
      <c r="U24" s="101">
        <v>258725.27</v>
      </c>
      <c r="V24" s="97">
        <v>0</v>
      </c>
      <c r="W24" s="89">
        <v>0</v>
      </c>
      <c r="X24" s="101">
        <v>0</v>
      </c>
      <c r="Y24" s="97">
        <v>34033.759999999995</v>
      </c>
      <c r="Z24" s="89">
        <v>0</v>
      </c>
      <c r="AA24" s="101">
        <v>45844.52</v>
      </c>
      <c r="AB24" s="97">
        <v>14106.09</v>
      </c>
      <c r="AC24" s="89">
        <v>0</v>
      </c>
      <c r="AD24" s="101">
        <v>139561.97</v>
      </c>
      <c r="AE24" s="97">
        <v>490680.92</v>
      </c>
      <c r="AF24" s="89">
        <v>0</v>
      </c>
      <c r="AG24" s="101">
        <v>730282.8099999999</v>
      </c>
      <c r="AH24" s="97">
        <v>0</v>
      </c>
      <c r="AI24" s="89">
        <v>0</v>
      </c>
      <c r="AJ24" s="101">
        <v>0</v>
      </c>
      <c r="AK24" s="97">
        <v>202753.96</v>
      </c>
      <c r="AL24" s="89">
        <v>0</v>
      </c>
      <c r="AM24" s="101">
        <v>265248.80999999994</v>
      </c>
      <c r="AN24" s="97">
        <v>3100</v>
      </c>
      <c r="AO24" s="89">
        <v>0</v>
      </c>
      <c r="AP24" s="101">
        <v>3100</v>
      </c>
      <c r="AQ24" s="97">
        <v>50000</v>
      </c>
      <c r="AR24" s="89">
        <v>0</v>
      </c>
      <c r="AS24" s="101">
        <v>50000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382487.36</v>
      </c>
      <c r="BA24" s="89">
        <v>0</v>
      </c>
      <c r="BB24" s="101">
        <v>382487.36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1771611.8399999999</v>
      </c>
      <c r="BW24" s="77">
        <f t="shared" si="4"/>
        <v>0</v>
      </c>
      <c r="BX24" s="79">
        <f t="shared" si="4"/>
        <v>2297395.59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>
        <v>10729.310000000001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7000</v>
      </c>
      <c r="BW25" s="77">
        <f t="shared" si="4"/>
        <v>0</v>
      </c>
      <c r="BX25" s="79">
        <f t="shared" si="4"/>
        <v>10729.310000000001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2500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2500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29312.68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>
        <v>2500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24100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2500</v>
      </c>
      <c r="BW27" s="77">
        <f t="shared" si="4"/>
        <v>0</v>
      </c>
      <c r="BX27" s="79">
        <f t="shared" si="4"/>
        <v>55912.68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8129.73</v>
      </c>
      <c r="E28" s="78">
        <f t="shared" si="5"/>
        <v>0</v>
      </c>
      <c r="F28" s="79">
        <f t="shared" si="5"/>
        <v>39075.86</v>
      </c>
      <c r="G28" s="85">
        <f t="shared" si="5"/>
        <v>0</v>
      </c>
      <c r="H28" s="78">
        <f t="shared" si="5"/>
        <v>0</v>
      </c>
      <c r="I28" s="79">
        <f t="shared" si="5"/>
        <v>9154.52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40714.54</v>
      </c>
      <c r="P28" s="98">
        <f t="shared" si="5"/>
        <v>328320.02</v>
      </c>
      <c r="Q28" s="78">
        <f t="shared" si="5"/>
        <v>0</v>
      </c>
      <c r="R28" s="77">
        <f t="shared" si="5"/>
        <v>362512.61000000004</v>
      </c>
      <c r="S28" s="98">
        <f t="shared" si="5"/>
        <v>258000</v>
      </c>
      <c r="T28" s="78">
        <f t="shared" si="5"/>
        <v>0</v>
      </c>
      <c r="U28" s="77">
        <f t="shared" si="5"/>
        <v>258725.27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34033.759999999995</v>
      </c>
      <c r="Z28" s="78">
        <f t="shared" si="5"/>
        <v>0</v>
      </c>
      <c r="AA28" s="77">
        <f t="shared" si="5"/>
        <v>45844.52</v>
      </c>
      <c r="AB28" s="98">
        <f t="shared" si="5"/>
        <v>14106.09</v>
      </c>
      <c r="AC28" s="78">
        <f t="shared" si="5"/>
        <v>0</v>
      </c>
      <c r="AD28" s="77">
        <f t="shared" si="5"/>
        <v>139561.97</v>
      </c>
      <c r="AE28" s="98">
        <f t="shared" si="5"/>
        <v>490680.92</v>
      </c>
      <c r="AF28" s="78">
        <f t="shared" si="5"/>
        <v>0</v>
      </c>
      <c r="AG28" s="77">
        <f t="shared" si="5"/>
        <v>730282.8099999999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209753.96</v>
      </c>
      <c r="AL28" s="78">
        <f t="shared" si="6"/>
        <v>0</v>
      </c>
      <c r="AM28" s="77">
        <f t="shared" si="6"/>
        <v>275978.11999999994</v>
      </c>
      <c r="AN28" s="98">
        <f t="shared" si="6"/>
        <v>3100</v>
      </c>
      <c r="AO28" s="78">
        <f t="shared" si="6"/>
        <v>0</v>
      </c>
      <c r="AP28" s="77">
        <f t="shared" si="6"/>
        <v>3100</v>
      </c>
      <c r="AQ28" s="98">
        <f t="shared" si="6"/>
        <v>52500</v>
      </c>
      <c r="AR28" s="78">
        <f t="shared" si="6"/>
        <v>0</v>
      </c>
      <c r="AS28" s="77">
        <f t="shared" si="6"/>
        <v>55000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382487.36</v>
      </c>
      <c r="BA28" s="78">
        <f t="shared" si="6"/>
        <v>0</v>
      </c>
      <c r="BB28" s="77">
        <f t="shared" si="6"/>
        <v>406587.36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1781111.8399999999</v>
      </c>
      <c r="BW28" s="77">
        <f>BW23+BW24+BW25+BW26+BW27</f>
        <v>0</v>
      </c>
      <c r="BX28" s="95">
        <f>BX23+BX24+BX25+BX26+BX27</f>
        <v>2366537.58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587000</v>
      </c>
      <c r="BS49" s="89">
        <v>0</v>
      </c>
      <c r="BT49" s="101">
        <v>645466.46</v>
      </c>
      <c r="BU49" s="76"/>
      <c r="BV49" s="85">
        <f aca="true" t="shared" si="15" ref="BV49:BX50">D49+G49+J49+M49+P49+S49+V49+Y49+AB49+AE49+AH49+AK49+AN49+AQ49+AT49+AW49+AZ49+BC49+BF49+BI49+BL49+BO49+BR49</f>
        <v>587000</v>
      </c>
      <c r="BW49" s="77">
        <f t="shared" si="15"/>
        <v>0</v>
      </c>
      <c r="BX49" s="79">
        <f t="shared" si="15"/>
        <v>645466.46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>
        <v>132288.47999999998</v>
      </c>
      <c r="BU50" s="76"/>
      <c r="BV50" s="85">
        <f t="shared" si="15"/>
        <v>105000</v>
      </c>
      <c r="BW50" s="77">
        <f t="shared" si="15"/>
        <v>0</v>
      </c>
      <c r="BX50" s="79">
        <f t="shared" si="15"/>
        <v>132288.47999999998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692000</v>
      </c>
      <c r="BS51" s="78">
        <f>BS49+BS50</f>
        <v>0</v>
      </c>
      <c r="BT51" s="77">
        <f>BT49+BT50</f>
        <v>777754.94</v>
      </c>
      <c r="BU51" s="85"/>
      <c r="BV51" s="85">
        <f>BV49+BV50</f>
        <v>692000</v>
      </c>
      <c r="BW51" s="77">
        <f>BW49+BW50</f>
        <v>0</v>
      </c>
      <c r="BX51" s="95">
        <f>BX49+BX50</f>
        <v>777754.94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576043.39</v>
      </c>
      <c r="E53" s="86">
        <f t="shared" si="18"/>
        <v>0</v>
      </c>
      <c r="F53" s="86">
        <f t="shared" si="18"/>
        <v>794518.94</v>
      </c>
      <c r="G53" s="86">
        <f t="shared" si="18"/>
        <v>0</v>
      </c>
      <c r="H53" s="86">
        <f t="shared" si="18"/>
        <v>0</v>
      </c>
      <c r="I53" s="86">
        <f t="shared" si="18"/>
        <v>9154.52</v>
      </c>
      <c r="J53" s="86">
        <f t="shared" si="18"/>
        <v>1217</v>
      </c>
      <c r="K53" s="86">
        <f t="shared" si="18"/>
        <v>0</v>
      </c>
      <c r="L53" s="86">
        <f t="shared" si="18"/>
        <v>3468.71</v>
      </c>
      <c r="M53" s="86">
        <f t="shared" si="18"/>
        <v>156289.09</v>
      </c>
      <c r="N53" s="86">
        <f t="shared" si="18"/>
        <v>0</v>
      </c>
      <c r="O53" s="86">
        <f t="shared" si="18"/>
        <v>351306.12999999995</v>
      </c>
      <c r="P53" s="86">
        <f t="shared" si="18"/>
        <v>359520.02</v>
      </c>
      <c r="Q53" s="86">
        <f t="shared" si="18"/>
        <v>0</v>
      </c>
      <c r="R53" s="86">
        <f t="shared" si="18"/>
        <v>413893.64</v>
      </c>
      <c r="S53" s="86">
        <f t="shared" si="18"/>
        <v>262800</v>
      </c>
      <c r="T53" s="86">
        <f t="shared" si="18"/>
        <v>0</v>
      </c>
      <c r="U53" s="86">
        <f t="shared" si="18"/>
        <v>268873.39</v>
      </c>
      <c r="V53" s="86">
        <f t="shared" si="18"/>
        <v>13000</v>
      </c>
      <c r="W53" s="86">
        <f t="shared" si="18"/>
        <v>0</v>
      </c>
      <c r="X53" s="86">
        <f t="shared" si="18"/>
        <v>13000</v>
      </c>
      <c r="Y53" s="86">
        <f t="shared" si="18"/>
        <v>34033.759999999995</v>
      </c>
      <c r="Z53" s="86">
        <f t="shared" si="18"/>
        <v>0</v>
      </c>
      <c r="AA53" s="86">
        <f t="shared" si="18"/>
        <v>82781.14</v>
      </c>
      <c r="AB53" s="86">
        <f t="shared" si="18"/>
        <v>108602.48999999999</v>
      </c>
      <c r="AC53" s="86">
        <f t="shared" si="18"/>
        <v>0</v>
      </c>
      <c r="AD53" s="86">
        <f t="shared" si="18"/>
        <v>283238.19999999995</v>
      </c>
      <c r="AE53" s="86">
        <f t="shared" si="18"/>
        <v>554093.24</v>
      </c>
      <c r="AF53" s="86">
        <f t="shared" si="18"/>
        <v>0</v>
      </c>
      <c r="AG53" s="86">
        <f t="shared" si="18"/>
        <v>832727.4199999999</v>
      </c>
      <c r="AH53" s="86">
        <f t="shared" si="18"/>
        <v>4100</v>
      </c>
      <c r="AI53" s="86">
        <f t="shared" si="18"/>
        <v>0</v>
      </c>
      <c r="AJ53" s="86">
        <f aca="true" t="shared" si="19" ref="AJ53:BT53">AJ20+AJ28+AJ35+AJ42+AJ46+AJ51</f>
        <v>16074.02</v>
      </c>
      <c r="AK53" s="86">
        <f t="shared" si="19"/>
        <v>643269.83</v>
      </c>
      <c r="AL53" s="86">
        <f t="shared" si="19"/>
        <v>0</v>
      </c>
      <c r="AM53" s="86">
        <f t="shared" si="19"/>
        <v>782367.1599999999</v>
      </c>
      <c r="AN53" s="86">
        <f t="shared" si="19"/>
        <v>5100</v>
      </c>
      <c r="AO53" s="86">
        <f t="shared" si="19"/>
        <v>0</v>
      </c>
      <c r="AP53" s="86">
        <f t="shared" si="19"/>
        <v>5100</v>
      </c>
      <c r="AQ53" s="86">
        <f t="shared" si="19"/>
        <v>94021.44</v>
      </c>
      <c r="AR53" s="86">
        <f t="shared" si="19"/>
        <v>0</v>
      </c>
      <c r="AS53" s="86">
        <f t="shared" si="19"/>
        <v>119208.65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382487.36</v>
      </c>
      <c r="BA53" s="86">
        <f t="shared" si="19"/>
        <v>0</v>
      </c>
      <c r="BB53" s="86">
        <f t="shared" si="19"/>
        <v>406587.36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49258.89</v>
      </c>
      <c r="BJ53" s="86">
        <f t="shared" si="19"/>
        <v>0</v>
      </c>
      <c r="BK53" s="86">
        <f t="shared" si="19"/>
        <v>10000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692000</v>
      </c>
      <c r="BS53" s="86">
        <f t="shared" si="19"/>
        <v>0</v>
      </c>
      <c r="BT53" s="86">
        <f t="shared" si="19"/>
        <v>777754.94</v>
      </c>
      <c r="BU53" s="86">
        <f>BU8</f>
        <v>0</v>
      </c>
      <c r="BV53" s="102">
        <f>BV8+BV20+BV28+BV35+BV42+BV46+BV51</f>
        <v>3945836.51</v>
      </c>
      <c r="BW53" s="87">
        <f>BW20+BW28+BW35+BW42+BW46+BW51</f>
        <v>0</v>
      </c>
      <c r="BX53" s="87">
        <f>BX20+BX28+BX35+BX42+BX46+BX51</f>
        <v>5180054.220000001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268214.22000000003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62675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330889.22000000003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25338.109999999997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4170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34296.11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153678.28</v>
      </c>
      <c r="E12" s="89">
        <v>0</v>
      </c>
      <c r="F12" s="90"/>
      <c r="G12" s="88">
        <v>0</v>
      </c>
      <c r="H12" s="89">
        <v>0</v>
      </c>
      <c r="I12" s="90"/>
      <c r="J12" s="97">
        <v>950</v>
      </c>
      <c r="K12" s="89">
        <v>0</v>
      </c>
      <c r="L12" s="101"/>
      <c r="M12" s="91">
        <v>29104.59</v>
      </c>
      <c r="N12" s="89">
        <v>0</v>
      </c>
      <c r="O12" s="90"/>
      <c r="P12" s="91">
        <v>17200</v>
      </c>
      <c r="Q12" s="89">
        <v>0</v>
      </c>
      <c r="R12" s="90"/>
      <c r="S12" s="91">
        <v>4800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6700</v>
      </c>
      <c r="AC12" s="89">
        <v>0</v>
      </c>
      <c r="AD12" s="90"/>
      <c r="AE12" s="91">
        <v>61912.32</v>
      </c>
      <c r="AF12" s="89">
        <v>0</v>
      </c>
      <c r="AG12" s="90"/>
      <c r="AH12" s="91">
        <v>25000</v>
      </c>
      <c r="AI12" s="89">
        <v>0</v>
      </c>
      <c r="AJ12" s="90"/>
      <c r="AK12" s="91">
        <v>44855.39</v>
      </c>
      <c r="AL12" s="89">
        <v>0</v>
      </c>
      <c r="AM12" s="90"/>
      <c r="AN12" s="91"/>
      <c r="AO12" s="89"/>
      <c r="AP12" s="90"/>
      <c r="AQ12" s="91">
        <v>5125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349325.58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48952.46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83762.14</v>
      </c>
      <c r="N13" s="89">
        <v>0</v>
      </c>
      <c r="O13" s="90"/>
      <c r="P13" s="91">
        <v>9000</v>
      </c>
      <c r="Q13" s="89">
        <v>0</v>
      </c>
      <c r="R13" s="90"/>
      <c r="S13" s="91">
        <v>0</v>
      </c>
      <c r="T13" s="89">
        <v>0</v>
      </c>
      <c r="U13" s="90"/>
      <c r="V13" s="91">
        <v>3000</v>
      </c>
      <c r="W13" s="89">
        <v>0</v>
      </c>
      <c r="X13" s="90"/>
      <c r="Y13" s="91">
        <v>0</v>
      </c>
      <c r="Z13" s="89">
        <v>0</v>
      </c>
      <c r="AA13" s="90"/>
      <c r="AB13" s="91">
        <v>83965.62</v>
      </c>
      <c r="AC13" s="89">
        <v>0</v>
      </c>
      <c r="AD13" s="90"/>
      <c r="AE13" s="91"/>
      <c r="AF13" s="89"/>
      <c r="AG13" s="90"/>
      <c r="AH13" s="91">
        <v>100</v>
      </c>
      <c r="AI13" s="89">
        <v>0</v>
      </c>
      <c r="AJ13" s="90"/>
      <c r="AK13" s="91">
        <v>296818.52999999997</v>
      </c>
      <c r="AL13" s="89">
        <v>0</v>
      </c>
      <c r="AM13" s="90"/>
      <c r="AN13" s="91">
        <v>0</v>
      </c>
      <c r="AO13" s="89">
        <v>0</v>
      </c>
      <c r="AP13" s="90"/>
      <c r="AQ13" s="91">
        <v>20396.440000000002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545995.19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2300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2300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7612.65</v>
      </c>
      <c r="E19" s="89">
        <v>0</v>
      </c>
      <c r="F19" s="90"/>
      <c r="G19" s="88"/>
      <c r="H19" s="89"/>
      <c r="I19" s="90"/>
      <c r="J19" s="97">
        <v>267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596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49258.89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58734.54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506095.72000000003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1217</v>
      </c>
      <c r="K20" s="78">
        <f t="shared" si="1"/>
        <v>0</v>
      </c>
      <c r="L20" s="77">
        <f t="shared" si="1"/>
        <v>0</v>
      </c>
      <c r="M20" s="98">
        <f t="shared" si="1"/>
        <v>112866.73</v>
      </c>
      <c r="N20" s="78">
        <f t="shared" si="1"/>
        <v>0</v>
      </c>
      <c r="O20" s="77">
        <f t="shared" si="1"/>
        <v>0</v>
      </c>
      <c r="P20" s="98">
        <f t="shared" si="1"/>
        <v>26200</v>
      </c>
      <c r="Q20" s="78">
        <f t="shared" si="1"/>
        <v>0</v>
      </c>
      <c r="R20" s="77">
        <f t="shared" si="1"/>
        <v>0</v>
      </c>
      <c r="S20" s="98">
        <f t="shared" si="1"/>
        <v>4800</v>
      </c>
      <c r="T20" s="78">
        <f t="shared" si="1"/>
        <v>0</v>
      </c>
      <c r="U20" s="77">
        <f t="shared" si="1"/>
        <v>0</v>
      </c>
      <c r="V20" s="98">
        <f t="shared" si="1"/>
        <v>3000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94953.62</v>
      </c>
      <c r="AC20" s="78">
        <f t="shared" si="1"/>
        <v>0</v>
      </c>
      <c r="AD20" s="77">
        <f t="shared" si="1"/>
        <v>0</v>
      </c>
      <c r="AE20" s="98">
        <f t="shared" si="1"/>
        <v>63412.32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409114.92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25521.440000000002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49258.89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1321540.6400000001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12500</v>
      </c>
      <c r="E24" s="89">
        <v>0</v>
      </c>
      <c r="F24" s="90"/>
      <c r="G24" s="88">
        <v>0</v>
      </c>
      <c r="H24" s="89">
        <v>0</v>
      </c>
      <c r="I24" s="90"/>
      <c r="J24" s="97"/>
      <c r="K24" s="89"/>
      <c r="L24" s="101"/>
      <c r="M24" s="97">
        <v>5000</v>
      </c>
      <c r="N24" s="89">
        <v>0</v>
      </c>
      <c r="O24" s="101"/>
      <c r="P24" s="97">
        <v>10000</v>
      </c>
      <c r="Q24" s="89">
        <v>0</v>
      </c>
      <c r="R24" s="101"/>
      <c r="S24" s="97">
        <v>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11500</v>
      </c>
      <c r="AC24" s="89">
        <v>0</v>
      </c>
      <c r="AD24" s="101"/>
      <c r="AE24" s="97">
        <v>99000</v>
      </c>
      <c r="AF24" s="89">
        <v>0</v>
      </c>
      <c r="AG24" s="101"/>
      <c r="AH24" s="97">
        <v>0</v>
      </c>
      <c r="AI24" s="89">
        <v>0</v>
      </c>
      <c r="AJ24" s="101"/>
      <c r="AK24" s="97">
        <v>10000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12500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</v>
      </c>
      <c r="N28" s="78">
        <f t="shared" si="3"/>
        <v>0</v>
      </c>
      <c r="O28" s="77">
        <f t="shared" si="3"/>
        <v>0</v>
      </c>
      <c r="P28" s="98">
        <f t="shared" si="3"/>
        <v>10000</v>
      </c>
      <c r="Q28" s="78">
        <f t="shared" si="3"/>
        <v>0</v>
      </c>
      <c r="R28" s="77">
        <f t="shared" si="3"/>
        <v>0</v>
      </c>
      <c r="S28" s="98">
        <f t="shared" si="3"/>
        <v>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11500</v>
      </c>
      <c r="AC28" s="78">
        <f t="shared" si="3"/>
        <v>0</v>
      </c>
      <c r="AD28" s="77">
        <f t="shared" si="3"/>
        <v>0</v>
      </c>
      <c r="AE28" s="98">
        <f t="shared" si="3"/>
        <v>99000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17000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159500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587000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587000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692000</v>
      </c>
      <c r="BS51" s="78">
        <f>BS49+BS50</f>
        <v>0</v>
      </c>
      <c r="BT51" s="77">
        <f>BT49+BT50</f>
        <v>0</v>
      </c>
      <c r="BU51" s="85"/>
      <c r="BV51" s="85">
        <f>BV49+BV50</f>
        <v>692000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518595.72000000003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1217</v>
      </c>
      <c r="K53" s="86">
        <f t="shared" si="11"/>
        <v>0</v>
      </c>
      <c r="L53" s="86">
        <f t="shared" si="11"/>
        <v>0</v>
      </c>
      <c r="M53" s="86">
        <f t="shared" si="11"/>
        <v>117866.73</v>
      </c>
      <c r="N53" s="86">
        <f t="shared" si="11"/>
        <v>0</v>
      </c>
      <c r="O53" s="86">
        <f t="shared" si="11"/>
        <v>0</v>
      </c>
      <c r="P53" s="86">
        <f t="shared" si="11"/>
        <v>36200</v>
      </c>
      <c r="Q53" s="86">
        <f t="shared" si="11"/>
        <v>0</v>
      </c>
      <c r="R53" s="86">
        <f t="shared" si="11"/>
        <v>0</v>
      </c>
      <c r="S53" s="86">
        <f t="shared" si="11"/>
        <v>6800</v>
      </c>
      <c r="T53" s="86">
        <f t="shared" si="11"/>
        <v>0</v>
      </c>
      <c r="U53" s="86">
        <f t="shared" si="11"/>
        <v>0</v>
      </c>
      <c r="V53" s="86">
        <f t="shared" si="11"/>
        <v>3000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106453.62</v>
      </c>
      <c r="AC53" s="86">
        <f t="shared" si="11"/>
        <v>0</v>
      </c>
      <c r="AD53" s="86">
        <f t="shared" si="11"/>
        <v>0</v>
      </c>
      <c r="AE53" s="86">
        <f t="shared" si="11"/>
        <v>162412.32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426114.92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28021.440000000002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49258.89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2183040.64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268214.22000000003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62675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330889.22000000003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25338.109999999997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4170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34296.11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157423.97999999998</v>
      </c>
      <c r="E12" s="89">
        <v>0</v>
      </c>
      <c r="F12" s="90"/>
      <c r="G12" s="88">
        <v>0</v>
      </c>
      <c r="H12" s="89">
        <v>0</v>
      </c>
      <c r="I12" s="90"/>
      <c r="J12" s="97">
        <v>950</v>
      </c>
      <c r="K12" s="89">
        <v>0</v>
      </c>
      <c r="L12" s="101"/>
      <c r="M12" s="91">
        <v>29104.59</v>
      </c>
      <c r="N12" s="89">
        <v>0</v>
      </c>
      <c r="O12" s="90"/>
      <c r="P12" s="91">
        <v>17200</v>
      </c>
      <c r="Q12" s="89">
        <v>0</v>
      </c>
      <c r="R12" s="90"/>
      <c r="S12" s="91">
        <v>4800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6700.2</v>
      </c>
      <c r="AC12" s="89">
        <v>0</v>
      </c>
      <c r="AD12" s="90"/>
      <c r="AE12" s="91">
        <v>61912.32</v>
      </c>
      <c r="AF12" s="89">
        <v>0</v>
      </c>
      <c r="AG12" s="90"/>
      <c r="AH12" s="91">
        <v>25000</v>
      </c>
      <c r="AI12" s="89">
        <v>0</v>
      </c>
      <c r="AJ12" s="90"/>
      <c r="AK12" s="91">
        <v>39431.21</v>
      </c>
      <c r="AL12" s="89">
        <v>0</v>
      </c>
      <c r="AM12" s="90"/>
      <c r="AN12" s="91"/>
      <c r="AO12" s="89"/>
      <c r="AP12" s="90"/>
      <c r="AQ12" s="91">
        <v>5125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347647.3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48952.46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83762.14</v>
      </c>
      <c r="N13" s="89">
        <v>0</v>
      </c>
      <c r="O13" s="90"/>
      <c r="P13" s="91">
        <v>9000</v>
      </c>
      <c r="Q13" s="89">
        <v>0</v>
      </c>
      <c r="R13" s="90"/>
      <c r="S13" s="91">
        <v>0</v>
      </c>
      <c r="T13" s="89">
        <v>0</v>
      </c>
      <c r="U13" s="90"/>
      <c r="V13" s="91">
        <v>3000</v>
      </c>
      <c r="W13" s="89">
        <v>0</v>
      </c>
      <c r="X13" s="90"/>
      <c r="Y13" s="91">
        <v>0</v>
      </c>
      <c r="Z13" s="89">
        <v>0</v>
      </c>
      <c r="AA13" s="90"/>
      <c r="AB13" s="91">
        <v>83965.62</v>
      </c>
      <c r="AC13" s="89">
        <v>0</v>
      </c>
      <c r="AD13" s="90"/>
      <c r="AE13" s="91"/>
      <c r="AF13" s="89"/>
      <c r="AG13" s="90"/>
      <c r="AH13" s="91">
        <v>100</v>
      </c>
      <c r="AI13" s="89">
        <v>0</v>
      </c>
      <c r="AJ13" s="90"/>
      <c r="AK13" s="91">
        <v>296818.52999999997</v>
      </c>
      <c r="AL13" s="89">
        <v>0</v>
      </c>
      <c r="AM13" s="90"/>
      <c r="AN13" s="91">
        <v>0</v>
      </c>
      <c r="AO13" s="89">
        <v>0</v>
      </c>
      <c r="AP13" s="90"/>
      <c r="AQ13" s="91">
        <v>5000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530598.75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2300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2300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7612.65</v>
      </c>
      <c r="E19" s="89">
        <v>0</v>
      </c>
      <c r="F19" s="90"/>
      <c r="G19" s="88"/>
      <c r="H19" s="89"/>
      <c r="I19" s="90"/>
      <c r="J19" s="97">
        <v>267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596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49258.89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58734.54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509841.42000000004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1217</v>
      </c>
      <c r="K20" s="78">
        <f t="shared" si="1"/>
        <v>0</v>
      </c>
      <c r="L20" s="77">
        <f t="shared" si="1"/>
        <v>0</v>
      </c>
      <c r="M20" s="98">
        <f t="shared" si="1"/>
        <v>112866.73</v>
      </c>
      <c r="N20" s="78">
        <f t="shared" si="1"/>
        <v>0</v>
      </c>
      <c r="O20" s="77">
        <f t="shared" si="1"/>
        <v>0</v>
      </c>
      <c r="P20" s="98">
        <f t="shared" si="1"/>
        <v>26200</v>
      </c>
      <c r="Q20" s="78">
        <f t="shared" si="1"/>
        <v>0</v>
      </c>
      <c r="R20" s="77">
        <f t="shared" si="1"/>
        <v>0</v>
      </c>
      <c r="S20" s="98">
        <f t="shared" si="1"/>
        <v>4800</v>
      </c>
      <c r="T20" s="78">
        <f t="shared" si="1"/>
        <v>0</v>
      </c>
      <c r="U20" s="77">
        <f t="shared" si="1"/>
        <v>0</v>
      </c>
      <c r="V20" s="98">
        <f t="shared" si="1"/>
        <v>3000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94953.81999999999</v>
      </c>
      <c r="AC20" s="78">
        <f t="shared" si="1"/>
        <v>0</v>
      </c>
      <c r="AD20" s="77">
        <f t="shared" si="1"/>
        <v>0</v>
      </c>
      <c r="AE20" s="98">
        <f t="shared" si="1"/>
        <v>63412.32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403690.74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10125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49258.89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1304465.92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14178.279999999999</v>
      </c>
      <c r="E24" s="89">
        <v>0</v>
      </c>
      <c r="F24" s="90"/>
      <c r="G24" s="88">
        <v>0</v>
      </c>
      <c r="H24" s="89">
        <v>0</v>
      </c>
      <c r="I24" s="90"/>
      <c r="J24" s="97"/>
      <c r="K24" s="89"/>
      <c r="L24" s="101"/>
      <c r="M24" s="97">
        <v>5000</v>
      </c>
      <c r="N24" s="89">
        <v>0</v>
      </c>
      <c r="O24" s="101"/>
      <c r="P24" s="97">
        <v>10000</v>
      </c>
      <c r="Q24" s="89">
        <v>0</v>
      </c>
      <c r="R24" s="101"/>
      <c r="S24" s="97">
        <v>2000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11500</v>
      </c>
      <c r="AC24" s="89">
        <v>0</v>
      </c>
      <c r="AD24" s="101"/>
      <c r="AE24" s="97">
        <v>182000</v>
      </c>
      <c r="AF24" s="89">
        <v>0</v>
      </c>
      <c r="AG24" s="101"/>
      <c r="AH24" s="97">
        <v>0</v>
      </c>
      <c r="AI24" s="89">
        <v>0</v>
      </c>
      <c r="AJ24" s="101"/>
      <c r="AK24" s="97">
        <v>10000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234678.28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14178.279999999999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</v>
      </c>
      <c r="N28" s="78">
        <f t="shared" si="3"/>
        <v>0</v>
      </c>
      <c r="O28" s="77">
        <f t="shared" si="3"/>
        <v>0</v>
      </c>
      <c r="P28" s="98">
        <f t="shared" si="3"/>
        <v>10000</v>
      </c>
      <c r="Q28" s="78">
        <f t="shared" si="3"/>
        <v>0</v>
      </c>
      <c r="R28" s="77">
        <f t="shared" si="3"/>
        <v>0</v>
      </c>
      <c r="S28" s="98">
        <f t="shared" si="3"/>
        <v>2000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11500</v>
      </c>
      <c r="AC28" s="78">
        <f t="shared" si="3"/>
        <v>0</v>
      </c>
      <c r="AD28" s="77">
        <f t="shared" si="3"/>
        <v>0</v>
      </c>
      <c r="AE28" s="98">
        <f t="shared" si="3"/>
        <v>182000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17000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244178.28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587000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587000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692000</v>
      </c>
      <c r="BS51" s="78">
        <f>BS49+BS50</f>
        <v>0</v>
      </c>
      <c r="BT51" s="77">
        <f>BT49+BT50</f>
        <v>0</v>
      </c>
      <c r="BU51" s="85"/>
      <c r="BV51" s="85">
        <f>BV49+BV50</f>
        <v>692000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524019.70000000007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1217</v>
      </c>
      <c r="K53" s="86">
        <f t="shared" si="11"/>
        <v>0</v>
      </c>
      <c r="L53" s="86">
        <f t="shared" si="11"/>
        <v>0</v>
      </c>
      <c r="M53" s="86">
        <f t="shared" si="11"/>
        <v>117866.73</v>
      </c>
      <c r="N53" s="86">
        <f t="shared" si="11"/>
        <v>0</v>
      </c>
      <c r="O53" s="86">
        <f t="shared" si="11"/>
        <v>0</v>
      </c>
      <c r="P53" s="86">
        <f t="shared" si="11"/>
        <v>36200</v>
      </c>
      <c r="Q53" s="86">
        <f t="shared" si="11"/>
        <v>0</v>
      </c>
      <c r="R53" s="86">
        <f t="shared" si="11"/>
        <v>0</v>
      </c>
      <c r="S53" s="86">
        <f t="shared" si="11"/>
        <v>6800</v>
      </c>
      <c r="T53" s="86">
        <f t="shared" si="11"/>
        <v>0</v>
      </c>
      <c r="U53" s="86">
        <f t="shared" si="11"/>
        <v>0</v>
      </c>
      <c r="V53" s="86">
        <f t="shared" si="11"/>
        <v>3000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106453.81999999999</v>
      </c>
      <c r="AC53" s="86">
        <f t="shared" si="11"/>
        <v>0</v>
      </c>
      <c r="AD53" s="86">
        <f t="shared" si="11"/>
        <v>0</v>
      </c>
      <c r="AE53" s="86">
        <f t="shared" si="11"/>
        <v>245412.32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420690.74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12625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49258.89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2250644.2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2021-05-03T11:11:32Z</dcterms:modified>
  <cp:category/>
  <cp:version/>
  <cp:contentType/>
  <cp:contentStatus/>
</cp:coreProperties>
</file>