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<sst xmlns="http://schemas.openxmlformats.org/spreadsheetml/2006/main" count="870" uniqueCount="151">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</sst>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38070.93</v>
      </c>
      <c r="E5" s="38"/>
    </row>
    <row r="6" spans="2:5" ht="15">
      <c r="B6" s="8"/>
      <c r="C6" s="5" t="s">
        <v>5</v>
      </c>
      <c r="D6" s="39">
        <v>908320.49</v>
      </c>
      <c r="E6" s="40"/>
    </row>
    <row r="7" spans="2:5" ht="15">
      <c r="B7" s="8"/>
      <c r="C7" s="5" t="s">
        <v>6</v>
      </c>
      <c r="D7" s="39">
        <v>5.093170329928398E-11</v>
      </c>
      <c r="E7" s="40"/>
    </row>
    <row r="8" spans="2:5" ht="15.75" thickBot="1">
      <c r="B8" s="9"/>
      <c r="C8" s="6" t="s">
        <v>7</v>
      </c>
      <c r="D8" s="41"/>
      <c r="E8" s="42">
        <v>3699503.03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169989.7</v>
      </c>
      <c r="E10" s="45">
        <v>242640.78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730.4699999999999</v>
      </c>
    </row>
    <row r="14" spans="2:5" ht="15">
      <c r="B14" s="13">
        <v>10301</v>
      </c>
      <c r="C14" s="54" t="s">
        <v>11</v>
      </c>
      <c r="D14" s="39">
        <v>181249.2</v>
      </c>
      <c r="E14" s="45">
        <v>181249.2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351238.9</v>
      </c>
      <c r="E16" s="51">
        <f>E10+E11+E12+E13+E14+E15</f>
        <v>424620.45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865527.25</v>
      </c>
      <c r="E18" s="45">
        <v>931403.69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865527.25</v>
      </c>
      <c r="E23" s="51">
        <f>E18+E19+E20+E21+E22</f>
        <v>931403.69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87495.76999999999</v>
      </c>
      <c r="E25" s="45">
        <v>94483.45999999999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1</v>
      </c>
      <c r="E27" s="45">
        <v>1.02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10408.34</v>
      </c>
      <c r="E29" s="50">
        <v>10408.34</v>
      </c>
    </row>
    <row r="30" spans="2:5" ht="15.75" thickBot="1">
      <c r="B30" s="16">
        <v>30000</v>
      </c>
      <c r="C30" s="15" t="s">
        <v>32</v>
      </c>
      <c r="D30" s="48">
        <f>D25+D26+D27+D28+D29</f>
        <v>97905.10999999999</v>
      </c>
      <c r="E30" s="51">
        <f>E25+E26+E27+E28+E29</f>
        <v>104892.81999999999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442197.56</v>
      </c>
      <c r="E33" s="59">
        <v>530364.4199999999</v>
      </c>
    </row>
    <row r="34" spans="2:5" ht="15">
      <c r="B34" s="13">
        <v>40300</v>
      </c>
      <c r="C34" s="54" t="s">
        <v>37</v>
      </c>
      <c r="D34" s="61">
        <v>7000</v>
      </c>
      <c r="E34" s="45">
        <v>77890</v>
      </c>
    </row>
    <row r="35" spans="2:5" ht="15">
      <c r="B35" s="13">
        <v>40400</v>
      </c>
      <c r="C35" s="54" t="s">
        <v>38</v>
      </c>
      <c r="D35" s="39">
        <v>6000</v>
      </c>
      <c r="E35" s="45">
        <v>6000</v>
      </c>
    </row>
    <row r="36" spans="2:5" ht="15">
      <c r="B36" s="13">
        <v>40500</v>
      </c>
      <c r="C36" s="54" t="s">
        <v>39</v>
      </c>
      <c r="D36" s="49">
        <v>2000</v>
      </c>
      <c r="E36" s="50">
        <v>2000</v>
      </c>
    </row>
    <row r="37" spans="2:5" ht="15.75" thickBot="1">
      <c r="B37" s="16">
        <v>40000</v>
      </c>
      <c r="C37" s="15" t="s">
        <v>40</v>
      </c>
      <c r="D37" s="48">
        <f>D32+D33+D34+D35+D36</f>
        <v>457197.56</v>
      </c>
      <c r="E37" s="51">
        <f>E32+E33+E34+E35+E36</f>
        <v>616254.4199999999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532000</v>
      </c>
      <c r="E54" s="45">
        <v>537000</v>
      </c>
    </row>
    <row r="55" spans="2:5" ht="15">
      <c r="B55" s="13">
        <v>90200</v>
      </c>
      <c r="C55" s="54" t="s">
        <v>62</v>
      </c>
      <c r="D55" s="61">
        <v>105000</v>
      </c>
      <c r="E55" s="62">
        <v>113203.62</v>
      </c>
    </row>
    <row r="56" spans="2:5" ht="15.75" thickBot="1">
      <c r="B56" s="16">
        <v>90000</v>
      </c>
      <c r="C56" s="15" t="s">
        <v>63</v>
      </c>
      <c r="D56" s="48">
        <f>D54+D55</f>
        <v>637000</v>
      </c>
      <c r="E56" s="51">
        <f>E54+E55</f>
        <v>650203.62</v>
      </c>
    </row>
    <row r="57" spans="2:5" ht="16.5" thickBot="1" thickTop="1">
      <c r="B57" s="109" t="s">
        <v>64</v>
      </c>
      <c r="C57" s="110"/>
      <c r="D57" s="52">
        <f>D16+D23+D30+D37+D43+D49+D52+D56</f>
        <v>2408868.82</v>
      </c>
      <c r="E57" s="55">
        <f>E16+E23+E30+E37+E43+E49+E52+E56</f>
        <v>2727375</v>
      </c>
    </row>
    <row r="58" spans="2:5" ht="16.5" thickBot="1" thickTop="1">
      <c r="B58" s="109" t="s">
        <v>65</v>
      </c>
      <c r="C58" s="110"/>
      <c r="D58" s="52">
        <f>D57+D5+D6+D7+D8</f>
        <v>3355260.24</v>
      </c>
      <c r="E58" s="55">
        <f>E57+E5+E6+E7+E8</f>
        <v>6426878.029999999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169989.7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181249.2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351238.9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883455.78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883455.78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87495.76999999999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1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96996.76999999999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2000</v>
      </c>
      <c r="E33" s="59"/>
    </row>
    <row r="34" spans="2:5" ht="15">
      <c r="B34" s="13">
        <v>40300</v>
      </c>
      <c r="C34" s="54" t="s">
        <v>37</v>
      </c>
      <c r="D34" s="61">
        <v>7000</v>
      </c>
      <c r="E34" s="45"/>
    </row>
    <row r="35" spans="2:5" ht="15">
      <c r="B35" s="13">
        <v>40400</v>
      </c>
      <c r="C35" s="54" t="s">
        <v>38</v>
      </c>
      <c r="D35" s="39">
        <v>6000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17000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532000</v>
      </c>
      <c r="E54" s="45"/>
    </row>
    <row r="55" spans="2:5" ht="15">
      <c r="B55" s="13">
        <v>90200</v>
      </c>
      <c r="C55" s="54" t="s">
        <v>62</v>
      </c>
      <c r="D55" s="61">
        <v>105000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637000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1985691.4500000002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1985691.4500000002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169989.7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181249.2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351238.9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867924.78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867924.78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87495.76999999999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1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96996.76999999999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1387000</v>
      </c>
      <c r="E33" s="59"/>
    </row>
    <row r="34" spans="2:5" ht="15">
      <c r="B34" s="13">
        <v>40300</v>
      </c>
      <c r="C34" s="54" t="s">
        <v>37</v>
      </c>
      <c r="D34" s="61">
        <v>7000</v>
      </c>
      <c r="E34" s="45"/>
    </row>
    <row r="35" spans="2:5" ht="15">
      <c r="B35" s="13">
        <v>40400</v>
      </c>
      <c r="C35" s="54" t="s">
        <v>38</v>
      </c>
      <c r="D35" s="39">
        <v>6000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1402000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532000</v>
      </c>
      <c r="E54" s="45"/>
    </row>
    <row r="55" spans="2:5" ht="15">
      <c r="B55" s="13">
        <v>90200</v>
      </c>
      <c r="C55" s="54" t="s">
        <v>62</v>
      </c>
      <c r="D55" s="61">
        <v>105000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637000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3355160.45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3355160.45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270094.33999999997</v>
      </c>
      <c r="E10" s="89">
        <v>0</v>
      </c>
      <c r="F10" s="90">
        <v>270757.32999999996</v>
      </c>
      <c r="G10" s="88"/>
      <c r="H10" s="89"/>
      <c r="I10" s="90"/>
      <c r="J10" s="97">
        <v>33690</v>
      </c>
      <c r="K10" s="89">
        <v>0</v>
      </c>
      <c r="L10" s="101">
        <v>33690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56787</v>
      </c>
      <c r="AL10" s="89">
        <v>0</v>
      </c>
      <c r="AM10" s="90">
        <v>56787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360571.33999999997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361234.32999999996</v>
      </c>
    </row>
    <row r="11" spans="2:76" ht="15">
      <c r="B11" s="13">
        <v>102</v>
      </c>
      <c r="C11" s="25" t="s">
        <v>92</v>
      </c>
      <c r="D11" s="88">
        <v>23452.85</v>
      </c>
      <c r="E11" s="89">
        <v>0</v>
      </c>
      <c r="F11" s="90">
        <v>26626.1</v>
      </c>
      <c r="G11" s="88"/>
      <c r="H11" s="89"/>
      <c r="I11" s="90"/>
      <c r="J11" s="97">
        <v>2265</v>
      </c>
      <c r="K11" s="89">
        <v>0</v>
      </c>
      <c r="L11" s="101">
        <v>2265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>
        <v>4288</v>
      </c>
      <c r="AE11" s="91">
        <v>500</v>
      </c>
      <c r="AF11" s="89">
        <v>0</v>
      </c>
      <c r="AG11" s="90">
        <v>500</v>
      </c>
      <c r="AH11" s="91"/>
      <c r="AI11" s="89"/>
      <c r="AJ11" s="90"/>
      <c r="AK11" s="91">
        <v>3733</v>
      </c>
      <c r="AL11" s="89">
        <v>0</v>
      </c>
      <c r="AM11" s="90">
        <v>3733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34238.85</v>
      </c>
      <c r="BW11" s="77">
        <f t="shared" si="1"/>
        <v>0</v>
      </c>
      <c r="BX11" s="79">
        <f t="shared" si="2"/>
        <v>37412.1</v>
      </c>
    </row>
    <row r="12" spans="2:76" ht="15">
      <c r="B12" s="13">
        <v>103</v>
      </c>
      <c r="C12" s="25" t="s">
        <v>93</v>
      </c>
      <c r="D12" s="88">
        <v>153846.47</v>
      </c>
      <c r="E12" s="89">
        <v>0</v>
      </c>
      <c r="F12" s="90">
        <v>235407.99000000002</v>
      </c>
      <c r="G12" s="88">
        <v>0</v>
      </c>
      <c r="H12" s="89">
        <v>0</v>
      </c>
      <c r="I12" s="90">
        <v>0</v>
      </c>
      <c r="J12" s="97">
        <v>950</v>
      </c>
      <c r="K12" s="89">
        <v>0</v>
      </c>
      <c r="L12" s="101">
        <v>5880</v>
      </c>
      <c r="M12" s="91">
        <v>72196.82</v>
      </c>
      <c r="N12" s="89">
        <v>0</v>
      </c>
      <c r="O12" s="90">
        <v>102462.44</v>
      </c>
      <c r="P12" s="91">
        <v>18500</v>
      </c>
      <c r="Q12" s="89">
        <v>0</v>
      </c>
      <c r="R12" s="90">
        <v>31150.45</v>
      </c>
      <c r="S12" s="91">
        <v>4800</v>
      </c>
      <c r="T12" s="89">
        <v>0</v>
      </c>
      <c r="U12" s="90">
        <v>11319.009999999998</v>
      </c>
      <c r="V12" s="91"/>
      <c r="W12" s="89"/>
      <c r="X12" s="90"/>
      <c r="Y12" s="91">
        <v>0</v>
      </c>
      <c r="Z12" s="89">
        <v>0</v>
      </c>
      <c r="AA12" s="90">
        <v>36936.62</v>
      </c>
      <c r="AB12" s="91">
        <v>6700</v>
      </c>
      <c r="AC12" s="89">
        <v>0</v>
      </c>
      <c r="AD12" s="90">
        <v>31574.670000000002</v>
      </c>
      <c r="AE12" s="91">
        <v>61912.32</v>
      </c>
      <c r="AF12" s="89">
        <v>0</v>
      </c>
      <c r="AG12" s="90">
        <v>100391.89</v>
      </c>
      <c r="AH12" s="91">
        <v>25000</v>
      </c>
      <c r="AI12" s="89">
        <v>0</v>
      </c>
      <c r="AJ12" s="90">
        <v>29288.57</v>
      </c>
      <c r="AK12" s="91">
        <v>29431.21</v>
      </c>
      <c r="AL12" s="89">
        <v>0</v>
      </c>
      <c r="AM12" s="90">
        <v>35528.869999999995</v>
      </c>
      <c r="AN12" s="91"/>
      <c r="AO12" s="89"/>
      <c r="AP12" s="90"/>
      <c r="AQ12" s="91">
        <v>6125</v>
      </c>
      <c r="AR12" s="89">
        <v>0</v>
      </c>
      <c r="AS12" s="90">
        <v>8352.82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379461.82</v>
      </c>
      <c r="BW12" s="77">
        <f t="shared" si="1"/>
        <v>0</v>
      </c>
      <c r="BX12" s="79">
        <f t="shared" si="2"/>
        <v>628293.33</v>
      </c>
    </row>
    <row r="13" spans="2:76" ht="15">
      <c r="B13" s="13">
        <v>104</v>
      </c>
      <c r="C13" s="25" t="s">
        <v>19</v>
      </c>
      <c r="D13" s="88">
        <v>60112.42</v>
      </c>
      <c r="E13" s="89">
        <v>0</v>
      </c>
      <c r="F13" s="90">
        <v>97780.31999999999</v>
      </c>
      <c r="G13" s="88"/>
      <c r="H13" s="89"/>
      <c r="I13" s="90"/>
      <c r="J13" s="97"/>
      <c r="K13" s="89"/>
      <c r="L13" s="101"/>
      <c r="M13" s="91">
        <v>65211</v>
      </c>
      <c r="N13" s="89">
        <v>0</v>
      </c>
      <c r="O13" s="90">
        <v>111559.25</v>
      </c>
      <c r="P13" s="91">
        <v>11330.2</v>
      </c>
      <c r="Q13" s="89">
        <v>0</v>
      </c>
      <c r="R13" s="90">
        <v>11330.2</v>
      </c>
      <c r="S13" s="91">
        <v>0</v>
      </c>
      <c r="T13" s="89">
        <v>0</v>
      </c>
      <c r="U13" s="90">
        <v>0</v>
      </c>
      <c r="V13" s="91">
        <v>9000</v>
      </c>
      <c r="W13" s="89">
        <v>0</v>
      </c>
      <c r="X13" s="90">
        <v>9000</v>
      </c>
      <c r="Y13" s="91">
        <v>0</v>
      </c>
      <c r="Z13" s="89">
        <v>0</v>
      </c>
      <c r="AA13" s="90">
        <v>0</v>
      </c>
      <c r="AB13" s="91">
        <v>83965.62</v>
      </c>
      <c r="AC13" s="89">
        <v>0</v>
      </c>
      <c r="AD13" s="90">
        <v>91510.26999999999</v>
      </c>
      <c r="AE13" s="91"/>
      <c r="AF13" s="89"/>
      <c r="AG13" s="90"/>
      <c r="AH13" s="91">
        <v>100</v>
      </c>
      <c r="AI13" s="89">
        <v>0</v>
      </c>
      <c r="AJ13" s="90">
        <v>100</v>
      </c>
      <c r="AK13" s="91">
        <v>203472.41</v>
      </c>
      <c r="AL13" s="89">
        <v>0</v>
      </c>
      <c r="AM13" s="90">
        <v>235679.96</v>
      </c>
      <c r="AN13" s="91">
        <v>3000</v>
      </c>
      <c r="AO13" s="89">
        <v>0</v>
      </c>
      <c r="AP13" s="90">
        <v>3000</v>
      </c>
      <c r="AQ13" s="91">
        <v>8000</v>
      </c>
      <c r="AR13" s="89">
        <v>0</v>
      </c>
      <c r="AS13" s="90">
        <v>8000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444191.65</v>
      </c>
      <c r="BW13" s="77">
        <f t="shared" si="1"/>
        <v>0</v>
      </c>
      <c r="BX13" s="79">
        <f t="shared" si="2"/>
        <v>567960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>
        <v>2000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>
        <v>0</v>
      </c>
      <c r="Q18" s="89">
        <v>0</v>
      </c>
      <c r="R18" s="101">
        <v>0</v>
      </c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1"/>
        <v>0</v>
      </c>
      <c r="BX18" s="79">
        <f t="shared" si="2"/>
        <v>2000</v>
      </c>
    </row>
    <row r="19" spans="2:76" ht="15">
      <c r="B19" s="13">
        <v>110</v>
      </c>
      <c r="C19" s="25" t="s">
        <v>98</v>
      </c>
      <c r="D19" s="88">
        <v>7427.9</v>
      </c>
      <c r="E19" s="89">
        <v>0</v>
      </c>
      <c r="F19" s="90">
        <v>11495.91</v>
      </c>
      <c r="G19" s="88"/>
      <c r="H19" s="89"/>
      <c r="I19" s="90"/>
      <c r="J19" s="97">
        <v>327</v>
      </c>
      <c r="K19" s="89">
        <v>0</v>
      </c>
      <c r="L19" s="101">
        <v>327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>
        <v>1000</v>
      </c>
      <c r="AH19" s="97"/>
      <c r="AI19" s="89"/>
      <c r="AJ19" s="101"/>
      <c r="AK19" s="97">
        <v>497</v>
      </c>
      <c r="AL19" s="89">
        <v>0</v>
      </c>
      <c r="AM19" s="101">
        <v>497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39399.13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48651.03</v>
      </c>
      <c r="BW19" s="77">
        <f t="shared" si="1"/>
        <v>0</v>
      </c>
      <c r="BX19" s="79">
        <f t="shared" si="2"/>
        <v>23319.91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516933.9799999999</v>
      </c>
      <c r="E20" s="78">
        <f t="shared" si="3"/>
        <v>0</v>
      </c>
      <c r="F20" s="79">
        <f t="shared" si="3"/>
        <v>644067.6499999999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37232</v>
      </c>
      <c r="K20" s="78">
        <f t="shared" si="3"/>
        <v>0</v>
      </c>
      <c r="L20" s="77">
        <f t="shared" si="3"/>
        <v>42162</v>
      </c>
      <c r="M20" s="98">
        <f t="shared" si="3"/>
        <v>137407.82</v>
      </c>
      <c r="N20" s="78">
        <f t="shared" si="3"/>
        <v>0</v>
      </c>
      <c r="O20" s="77">
        <f t="shared" si="3"/>
        <v>214021.69</v>
      </c>
      <c r="P20" s="98">
        <f t="shared" si="3"/>
        <v>29830.2</v>
      </c>
      <c r="Q20" s="78">
        <f t="shared" si="3"/>
        <v>0</v>
      </c>
      <c r="R20" s="77">
        <f t="shared" si="3"/>
        <v>42480.65</v>
      </c>
      <c r="S20" s="98">
        <f t="shared" si="3"/>
        <v>4800</v>
      </c>
      <c r="T20" s="78">
        <f t="shared" si="3"/>
        <v>0</v>
      </c>
      <c r="U20" s="77">
        <f t="shared" si="3"/>
        <v>11319.009999999998</v>
      </c>
      <c r="V20" s="98">
        <f t="shared" si="3"/>
        <v>9000</v>
      </c>
      <c r="W20" s="78">
        <f t="shared" si="3"/>
        <v>0</v>
      </c>
      <c r="X20" s="77">
        <f t="shared" si="3"/>
        <v>9000</v>
      </c>
      <c r="Y20" s="98">
        <f t="shared" si="3"/>
        <v>0</v>
      </c>
      <c r="Z20" s="78">
        <f t="shared" si="3"/>
        <v>0</v>
      </c>
      <c r="AA20" s="77">
        <f t="shared" si="3"/>
        <v>36936.62</v>
      </c>
      <c r="AB20" s="98">
        <f t="shared" si="3"/>
        <v>94953.62</v>
      </c>
      <c r="AC20" s="78">
        <f t="shared" si="3"/>
        <v>0</v>
      </c>
      <c r="AD20" s="77">
        <f t="shared" si="3"/>
        <v>127372.93999999999</v>
      </c>
      <c r="AE20" s="98">
        <f t="shared" si="3"/>
        <v>63412.32</v>
      </c>
      <c r="AF20" s="78">
        <f t="shared" si="3"/>
        <v>0</v>
      </c>
      <c r="AG20" s="77">
        <f t="shared" si="3"/>
        <v>101891.89</v>
      </c>
      <c r="AH20" s="98">
        <f t="shared" si="3"/>
        <v>25100</v>
      </c>
      <c r="AI20" s="78">
        <f t="shared" si="3"/>
        <v>0</v>
      </c>
      <c r="AJ20" s="77">
        <f t="shared" si="3"/>
        <v>29388.57</v>
      </c>
      <c r="AK20" s="98">
        <f t="shared" si="3"/>
        <v>293920.62</v>
      </c>
      <c r="AL20" s="78">
        <f t="shared" si="3"/>
        <v>0</v>
      </c>
      <c r="AM20" s="77">
        <f t="shared" si="3"/>
        <v>332225.82999999996</v>
      </c>
      <c r="AN20" s="98">
        <f t="shared" si="3"/>
        <v>3000</v>
      </c>
      <c r="AO20" s="78">
        <f t="shared" si="3"/>
        <v>0</v>
      </c>
      <c r="AP20" s="77">
        <f t="shared" si="3"/>
        <v>3000</v>
      </c>
      <c r="AQ20" s="98">
        <f t="shared" si="3"/>
        <v>14125</v>
      </c>
      <c r="AR20" s="78">
        <f t="shared" si="3"/>
        <v>0</v>
      </c>
      <c r="AS20" s="77">
        <f t="shared" si="3"/>
        <v>16352.82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39399.13</v>
      </c>
      <c r="BJ20" s="78">
        <f t="shared" si="3"/>
        <v>0</v>
      </c>
      <c r="BK20" s="77">
        <f t="shared" si="3"/>
        <v>10000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1269114.6900000002</v>
      </c>
      <c r="BW20" s="77">
        <f>BW10+BW11+BW12+BW13+BW14+BW15+BW16+BW17+BW18+BW19</f>
        <v>0</v>
      </c>
      <c r="BX20" s="95">
        <f>BX10+BX11+BX12+BX13+BX14+BX15+BX16+BX17+BX18+BX19</f>
        <v>1620219.6699999997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19500</v>
      </c>
      <c r="E24" s="89">
        <v>0</v>
      </c>
      <c r="F24" s="90">
        <v>37515</v>
      </c>
      <c r="G24" s="88">
        <v>10000</v>
      </c>
      <c r="H24" s="89">
        <v>0</v>
      </c>
      <c r="I24" s="90">
        <v>19927.5</v>
      </c>
      <c r="J24" s="97"/>
      <c r="K24" s="89"/>
      <c r="L24" s="101"/>
      <c r="M24" s="97">
        <v>5000</v>
      </c>
      <c r="N24" s="89">
        <v>0</v>
      </c>
      <c r="O24" s="101">
        <v>58496.030000000006</v>
      </c>
      <c r="P24" s="97">
        <v>214275.53</v>
      </c>
      <c r="Q24" s="89">
        <v>0</v>
      </c>
      <c r="R24" s="101">
        <v>224625.18</v>
      </c>
      <c r="S24" s="97">
        <v>25593.92</v>
      </c>
      <c r="T24" s="89">
        <v>0</v>
      </c>
      <c r="U24" s="101">
        <v>26252.519999999997</v>
      </c>
      <c r="V24" s="97">
        <v>0</v>
      </c>
      <c r="W24" s="89">
        <v>0</v>
      </c>
      <c r="X24" s="101">
        <v>0</v>
      </c>
      <c r="Y24" s="97">
        <v>143038.62</v>
      </c>
      <c r="Z24" s="89">
        <v>0</v>
      </c>
      <c r="AA24" s="101">
        <v>178506.7</v>
      </c>
      <c r="AB24" s="97">
        <v>26172.59</v>
      </c>
      <c r="AC24" s="89">
        <v>0</v>
      </c>
      <c r="AD24" s="101">
        <v>28483.99</v>
      </c>
      <c r="AE24" s="97">
        <v>724679.39</v>
      </c>
      <c r="AF24" s="89">
        <v>0</v>
      </c>
      <c r="AG24" s="101">
        <v>774162.21</v>
      </c>
      <c r="AH24" s="97"/>
      <c r="AI24" s="89"/>
      <c r="AJ24" s="101"/>
      <c r="AK24" s="97">
        <v>211385.5</v>
      </c>
      <c r="AL24" s="89">
        <v>0</v>
      </c>
      <c r="AM24" s="101">
        <v>222575.19</v>
      </c>
      <c r="AN24" s="97"/>
      <c r="AO24" s="89"/>
      <c r="AP24" s="101"/>
      <c r="AQ24" s="97">
        <v>50000</v>
      </c>
      <c r="AR24" s="89">
        <v>0</v>
      </c>
      <c r="AS24" s="101">
        <v>50000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1429645.55</v>
      </c>
      <c r="BW24" s="77">
        <f t="shared" si="4"/>
        <v>0</v>
      </c>
      <c r="BX24" s="79">
        <f t="shared" si="4"/>
        <v>1620544.3199999998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7000</v>
      </c>
      <c r="AL25" s="89">
        <v>0</v>
      </c>
      <c r="AM25" s="101">
        <v>11839.01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7000</v>
      </c>
      <c r="BW25" s="77">
        <f t="shared" si="4"/>
        <v>0</v>
      </c>
      <c r="BX25" s="79">
        <f t="shared" si="4"/>
        <v>11839.01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15283.83</v>
      </c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2500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17783.83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2500</v>
      </c>
      <c r="AR27" s="89">
        <v>0</v>
      </c>
      <c r="AS27" s="101">
        <v>2500</v>
      </c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24100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2500</v>
      </c>
      <c r="BW27" s="77">
        <f t="shared" si="4"/>
        <v>0</v>
      </c>
      <c r="BX27" s="79">
        <f t="shared" si="4"/>
        <v>26600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19500</v>
      </c>
      <c r="E28" s="78">
        <f t="shared" si="5"/>
        <v>0</v>
      </c>
      <c r="F28" s="79">
        <f t="shared" si="5"/>
        <v>37515</v>
      </c>
      <c r="G28" s="85">
        <f t="shared" si="5"/>
        <v>10000</v>
      </c>
      <c r="H28" s="78">
        <f t="shared" si="5"/>
        <v>0</v>
      </c>
      <c r="I28" s="79">
        <f t="shared" si="5"/>
        <v>19927.5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5000</v>
      </c>
      <c r="N28" s="78">
        <f t="shared" si="5"/>
        <v>0</v>
      </c>
      <c r="O28" s="77">
        <f t="shared" si="5"/>
        <v>58496.030000000006</v>
      </c>
      <c r="P28" s="98">
        <f t="shared" si="5"/>
        <v>214275.53</v>
      </c>
      <c r="Q28" s="78">
        <f t="shared" si="5"/>
        <v>0</v>
      </c>
      <c r="R28" s="77">
        <f t="shared" si="5"/>
        <v>239909.00999999998</v>
      </c>
      <c r="S28" s="98">
        <f t="shared" si="5"/>
        <v>25593.92</v>
      </c>
      <c r="T28" s="78">
        <f t="shared" si="5"/>
        <v>0</v>
      </c>
      <c r="U28" s="77">
        <f t="shared" si="5"/>
        <v>26252.519999999997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143038.62</v>
      </c>
      <c r="Z28" s="78">
        <f t="shared" si="5"/>
        <v>0</v>
      </c>
      <c r="AA28" s="77">
        <f t="shared" si="5"/>
        <v>178506.7</v>
      </c>
      <c r="AB28" s="98">
        <f t="shared" si="5"/>
        <v>26172.59</v>
      </c>
      <c r="AC28" s="78">
        <f t="shared" si="5"/>
        <v>0</v>
      </c>
      <c r="AD28" s="77">
        <f t="shared" si="5"/>
        <v>28483.99</v>
      </c>
      <c r="AE28" s="98">
        <f t="shared" si="5"/>
        <v>724679.39</v>
      </c>
      <c r="AF28" s="78">
        <f t="shared" si="5"/>
        <v>0</v>
      </c>
      <c r="AG28" s="77">
        <f t="shared" si="5"/>
        <v>774162.21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218385.5</v>
      </c>
      <c r="AL28" s="78">
        <f t="shared" si="6"/>
        <v>0</v>
      </c>
      <c r="AM28" s="77">
        <f t="shared" si="6"/>
        <v>234414.2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52500</v>
      </c>
      <c r="AR28" s="78">
        <f t="shared" si="6"/>
        <v>0</v>
      </c>
      <c r="AS28" s="77">
        <f t="shared" si="6"/>
        <v>55000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24100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1439145.55</v>
      </c>
      <c r="BW28" s="77">
        <f>BW23+BW24+BW25+BW26+BW27</f>
        <v>0</v>
      </c>
      <c r="BX28" s="95">
        <f>BX23+BX24+BX25+BX26+BX27</f>
        <v>1676767.16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>
        <v>10000</v>
      </c>
      <c r="BO40" s="97"/>
      <c r="BP40" s="89"/>
      <c r="BQ40" s="101"/>
      <c r="BR40" s="97"/>
      <c r="BS40" s="89"/>
      <c r="BT40" s="101"/>
      <c r="BU40" s="76"/>
      <c r="BV40" s="85">
        <f t="shared" si="10"/>
        <v>10000</v>
      </c>
      <c r="BW40" s="77">
        <f t="shared" si="10"/>
        <v>0</v>
      </c>
      <c r="BX40" s="79">
        <f t="shared" si="10"/>
        <v>10000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10000</v>
      </c>
      <c r="BM42" s="78">
        <f t="shared" si="12"/>
        <v>0</v>
      </c>
      <c r="BN42" s="77">
        <f t="shared" si="12"/>
        <v>10000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10000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532000</v>
      </c>
      <c r="BS49" s="89">
        <v>0</v>
      </c>
      <c r="BT49" s="101">
        <v>532753.1799999999</v>
      </c>
      <c r="BU49" s="76"/>
      <c r="BV49" s="85">
        <f aca="true" t="shared" si="15" ref="BV49:BX50">D49+G49+J49+M49+P49+S49+V49+Y49+AB49+AE49+AH49+AK49+AN49+AQ49+AT49+AW49+AZ49+BC49+BF49+BI49+BL49+BO49+BR49</f>
        <v>532000</v>
      </c>
      <c r="BW49" s="77">
        <f t="shared" si="15"/>
        <v>0</v>
      </c>
      <c r="BX49" s="79">
        <f t="shared" si="15"/>
        <v>532753.1799999999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105000</v>
      </c>
      <c r="BS50" s="89">
        <v>0</v>
      </c>
      <c r="BT50" s="101">
        <v>138108.67</v>
      </c>
      <c r="BU50" s="76"/>
      <c r="BV50" s="85">
        <f t="shared" si="15"/>
        <v>105000</v>
      </c>
      <c r="BW50" s="77">
        <f t="shared" si="15"/>
        <v>0</v>
      </c>
      <c r="BX50" s="79">
        <f t="shared" si="15"/>
        <v>138108.67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637000</v>
      </c>
      <c r="BS51" s="78">
        <f>BS49+BS50</f>
        <v>0</v>
      </c>
      <c r="BT51" s="77">
        <f>BT49+BT50</f>
        <v>670861.85</v>
      </c>
      <c r="BU51" s="85"/>
      <c r="BV51" s="85">
        <f>BV49+BV50</f>
        <v>637000</v>
      </c>
      <c r="BW51" s="77">
        <f>BW49+BW50</f>
        <v>0</v>
      </c>
      <c r="BX51" s="95">
        <f>BX49+BX50</f>
        <v>670861.85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536433.98</v>
      </c>
      <c r="E53" s="86">
        <f t="shared" si="18"/>
        <v>0</v>
      </c>
      <c r="F53" s="86">
        <f t="shared" si="18"/>
        <v>681582.6499999999</v>
      </c>
      <c r="G53" s="86">
        <f t="shared" si="18"/>
        <v>10000</v>
      </c>
      <c r="H53" s="86">
        <f t="shared" si="18"/>
        <v>0</v>
      </c>
      <c r="I53" s="86">
        <f t="shared" si="18"/>
        <v>19927.5</v>
      </c>
      <c r="J53" s="86">
        <f t="shared" si="18"/>
        <v>37232</v>
      </c>
      <c r="K53" s="86">
        <f t="shared" si="18"/>
        <v>0</v>
      </c>
      <c r="L53" s="86">
        <f t="shared" si="18"/>
        <v>42162</v>
      </c>
      <c r="M53" s="86">
        <f t="shared" si="18"/>
        <v>142407.82</v>
      </c>
      <c r="N53" s="86">
        <f t="shared" si="18"/>
        <v>0</v>
      </c>
      <c r="O53" s="86">
        <f t="shared" si="18"/>
        <v>272517.72000000003</v>
      </c>
      <c r="P53" s="86">
        <f t="shared" si="18"/>
        <v>244105.73</v>
      </c>
      <c r="Q53" s="86">
        <f t="shared" si="18"/>
        <v>0</v>
      </c>
      <c r="R53" s="86">
        <f t="shared" si="18"/>
        <v>282389.66</v>
      </c>
      <c r="S53" s="86">
        <f t="shared" si="18"/>
        <v>30393.92</v>
      </c>
      <c r="T53" s="86">
        <f t="shared" si="18"/>
        <v>0</v>
      </c>
      <c r="U53" s="86">
        <f t="shared" si="18"/>
        <v>37571.53</v>
      </c>
      <c r="V53" s="86">
        <f t="shared" si="18"/>
        <v>9000</v>
      </c>
      <c r="W53" s="86">
        <f t="shared" si="18"/>
        <v>0</v>
      </c>
      <c r="X53" s="86">
        <f t="shared" si="18"/>
        <v>9000</v>
      </c>
      <c r="Y53" s="86">
        <f t="shared" si="18"/>
        <v>143038.62</v>
      </c>
      <c r="Z53" s="86">
        <f t="shared" si="18"/>
        <v>0</v>
      </c>
      <c r="AA53" s="86">
        <f t="shared" si="18"/>
        <v>215443.32</v>
      </c>
      <c r="AB53" s="86">
        <f t="shared" si="18"/>
        <v>121126.20999999999</v>
      </c>
      <c r="AC53" s="86">
        <f t="shared" si="18"/>
        <v>0</v>
      </c>
      <c r="AD53" s="86">
        <f t="shared" si="18"/>
        <v>155856.93</v>
      </c>
      <c r="AE53" s="86">
        <f t="shared" si="18"/>
        <v>788091.71</v>
      </c>
      <c r="AF53" s="86">
        <f t="shared" si="18"/>
        <v>0</v>
      </c>
      <c r="AG53" s="86">
        <f t="shared" si="18"/>
        <v>876054.1</v>
      </c>
      <c r="AH53" s="86">
        <f t="shared" si="18"/>
        <v>25100</v>
      </c>
      <c r="AI53" s="86">
        <f t="shared" si="18"/>
        <v>0</v>
      </c>
      <c r="AJ53" s="86">
        <f aca="true" t="shared" si="19" ref="AJ53:BT53">AJ20+AJ28+AJ35+AJ42+AJ46+AJ51</f>
        <v>29388.57</v>
      </c>
      <c r="AK53" s="86">
        <f t="shared" si="19"/>
        <v>512306.12</v>
      </c>
      <c r="AL53" s="86">
        <f t="shared" si="19"/>
        <v>0</v>
      </c>
      <c r="AM53" s="86">
        <f t="shared" si="19"/>
        <v>566640.03</v>
      </c>
      <c r="AN53" s="86">
        <f t="shared" si="19"/>
        <v>3000</v>
      </c>
      <c r="AO53" s="86">
        <f t="shared" si="19"/>
        <v>0</v>
      </c>
      <c r="AP53" s="86">
        <f t="shared" si="19"/>
        <v>3000</v>
      </c>
      <c r="AQ53" s="86">
        <f t="shared" si="19"/>
        <v>66625</v>
      </c>
      <c r="AR53" s="86">
        <f t="shared" si="19"/>
        <v>0</v>
      </c>
      <c r="AS53" s="86">
        <f t="shared" si="19"/>
        <v>71352.82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24100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39399.13</v>
      </c>
      <c r="BJ53" s="86">
        <f t="shared" si="19"/>
        <v>0</v>
      </c>
      <c r="BK53" s="86">
        <f t="shared" si="19"/>
        <v>10000</v>
      </c>
      <c r="BL53" s="86">
        <f t="shared" si="19"/>
        <v>10000</v>
      </c>
      <c r="BM53" s="86">
        <f t="shared" si="19"/>
        <v>0</v>
      </c>
      <c r="BN53" s="86">
        <f t="shared" si="19"/>
        <v>10000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637000</v>
      </c>
      <c r="BS53" s="86">
        <f t="shared" si="19"/>
        <v>0</v>
      </c>
      <c r="BT53" s="86">
        <f t="shared" si="19"/>
        <v>670861.85</v>
      </c>
      <c r="BU53" s="86">
        <f>BU8</f>
        <v>0</v>
      </c>
      <c r="BV53" s="102">
        <f>BV8+BV20+BV28+BV35+BV42+BV46+BV51</f>
        <v>3355260.24</v>
      </c>
      <c r="BW53" s="87">
        <f>BW20+BW28+BW35+BW42+BW46+BW51</f>
        <v>0</v>
      </c>
      <c r="BX53" s="87">
        <f>BX20+BX28+BX35+BX42+BX46+BX51</f>
        <v>3977848.6799999997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247095.08000000002</v>
      </c>
      <c r="E10" s="89">
        <v>0</v>
      </c>
      <c r="F10" s="90"/>
      <c r="G10" s="88"/>
      <c r="H10" s="89"/>
      <c r="I10" s="90"/>
      <c r="J10" s="97">
        <v>33690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56787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337572.08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21893.62</v>
      </c>
      <c r="E11" s="89">
        <v>0</v>
      </c>
      <c r="F11" s="90"/>
      <c r="G11" s="88"/>
      <c r="H11" s="89"/>
      <c r="I11" s="90"/>
      <c r="J11" s="97">
        <v>2265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/>
      <c r="AE11" s="91">
        <v>500</v>
      </c>
      <c r="AF11" s="89">
        <v>0</v>
      </c>
      <c r="AG11" s="90"/>
      <c r="AH11" s="91"/>
      <c r="AI11" s="89"/>
      <c r="AJ11" s="90"/>
      <c r="AK11" s="91">
        <v>3733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32679.62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140644.63</v>
      </c>
      <c r="E12" s="89">
        <v>0</v>
      </c>
      <c r="F12" s="90"/>
      <c r="G12" s="88">
        <v>0</v>
      </c>
      <c r="H12" s="89">
        <v>0</v>
      </c>
      <c r="I12" s="90"/>
      <c r="J12" s="97">
        <v>5950</v>
      </c>
      <c r="K12" s="89">
        <v>0</v>
      </c>
      <c r="L12" s="101"/>
      <c r="M12" s="91">
        <v>52044.91</v>
      </c>
      <c r="N12" s="89">
        <v>0</v>
      </c>
      <c r="O12" s="90"/>
      <c r="P12" s="91">
        <v>16000</v>
      </c>
      <c r="Q12" s="89">
        <v>0</v>
      </c>
      <c r="R12" s="90"/>
      <c r="S12" s="91">
        <v>4800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6700</v>
      </c>
      <c r="AC12" s="89">
        <v>0</v>
      </c>
      <c r="AD12" s="90"/>
      <c r="AE12" s="91">
        <v>61912.32</v>
      </c>
      <c r="AF12" s="89">
        <v>0</v>
      </c>
      <c r="AG12" s="90"/>
      <c r="AH12" s="91">
        <v>25000</v>
      </c>
      <c r="AI12" s="89">
        <v>0</v>
      </c>
      <c r="AJ12" s="90"/>
      <c r="AK12" s="91">
        <v>36431.21</v>
      </c>
      <c r="AL12" s="89">
        <v>0</v>
      </c>
      <c r="AM12" s="90"/>
      <c r="AN12" s="91"/>
      <c r="AO12" s="89"/>
      <c r="AP12" s="90"/>
      <c r="AQ12" s="91">
        <v>6125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355608.07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60112.42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73711</v>
      </c>
      <c r="N13" s="89">
        <v>0</v>
      </c>
      <c r="O13" s="90"/>
      <c r="P13" s="91">
        <v>11330.2</v>
      </c>
      <c r="Q13" s="89">
        <v>0</v>
      </c>
      <c r="R13" s="90"/>
      <c r="S13" s="91">
        <v>0</v>
      </c>
      <c r="T13" s="89">
        <v>0</v>
      </c>
      <c r="U13" s="90"/>
      <c r="V13" s="91">
        <v>9000</v>
      </c>
      <c r="W13" s="89">
        <v>0</v>
      </c>
      <c r="X13" s="90"/>
      <c r="Y13" s="91">
        <v>0</v>
      </c>
      <c r="Z13" s="89">
        <v>0</v>
      </c>
      <c r="AA13" s="90"/>
      <c r="AB13" s="91">
        <v>83965.62</v>
      </c>
      <c r="AC13" s="89">
        <v>0</v>
      </c>
      <c r="AD13" s="90"/>
      <c r="AE13" s="91"/>
      <c r="AF13" s="89"/>
      <c r="AG13" s="90"/>
      <c r="AH13" s="91">
        <v>100</v>
      </c>
      <c r="AI13" s="89">
        <v>0</v>
      </c>
      <c r="AJ13" s="90"/>
      <c r="AK13" s="91">
        <v>188373.09000000003</v>
      </c>
      <c r="AL13" s="89">
        <v>0</v>
      </c>
      <c r="AM13" s="90"/>
      <c r="AN13" s="91">
        <v>3000</v>
      </c>
      <c r="AO13" s="89">
        <v>0</v>
      </c>
      <c r="AP13" s="90"/>
      <c r="AQ13" s="91">
        <v>8000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437592.33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/>
      <c r="N18" s="89"/>
      <c r="O18" s="101"/>
      <c r="P18" s="97">
        <v>0</v>
      </c>
      <c r="Q18" s="89">
        <v>0</v>
      </c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7418</v>
      </c>
      <c r="E19" s="89">
        <v>0</v>
      </c>
      <c r="F19" s="90"/>
      <c r="G19" s="88"/>
      <c r="H19" s="89"/>
      <c r="I19" s="90"/>
      <c r="J19" s="97">
        <v>327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/>
      <c r="AH19" s="97"/>
      <c r="AI19" s="89"/>
      <c r="AJ19" s="101"/>
      <c r="AK19" s="97">
        <v>497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39399.13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48641.13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479163.75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42232</v>
      </c>
      <c r="K20" s="78">
        <f t="shared" si="1"/>
        <v>0</v>
      </c>
      <c r="L20" s="77">
        <f t="shared" si="1"/>
        <v>0</v>
      </c>
      <c r="M20" s="98">
        <f t="shared" si="1"/>
        <v>125755.91</v>
      </c>
      <c r="N20" s="78">
        <f t="shared" si="1"/>
        <v>0</v>
      </c>
      <c r="O20" s="77">
        <f t="shared" si="1"/>
        <v>0</v>
      </c>
      <c r="P20" s="98">
        <f t="shared" si="1"/>
        <v>27330.2</v>
      </c>
      <c r="Q20" s="78">
        <f t="shared" si="1"/>
        <v>0</v>
      </c>
      <c r="R20" s="77">
        <f t="shared" si="1"/>
        <v>0</v>
      </c>
      <c r="S20" s="98">
        <f t="shared" si="1"/>
        <v>4800</v>
      </c>
      <c r="T20" s="78">
        <f t="shared" si="1"/>
        <v>0</v>
      </c>
      <c r="U20" s="77">
        <f t="shared" si="1"/>
        <v>0</v>
      </c>
      <c r="V20" s="98">
        <f t="shared" si="1"/>
        <v>9000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94953.62</v>
      </c>
      <c r="AC20" s="78">
        <f t="shared" si="1"/>
        <v>0</v>
      </c>
      <c r="AD20" s="77">
        <f t="shared" si="1"/>
        <v>0</v>
      </c>
      <c r="AE20" s="98">
        <f t="shared" si="1"/>
        <v>63412.32</v>
      </c>
      <c r="AF20" s="78">
        <f t="shared" si="1"/>
        <v>0</v>
      </c>
      <c r="AG20" s="77">
        <f t="shared" si="1"/>
        <v>0</v>
      </c>
      <c r="AH20" s="98">
        <f t="shared" si="1"/>
        <v>25100</v>
      </c>
      <c r="AI20" s="78">
        <f t="shared" si="1"/>
        <v>0</v>
      </c>
      <c r="AJ20" s="77">
        <f t="shared" si="1"/>
        <v>0</v>
      </c>
      <c r="AK20" s="98">
        <f t="shared" si="1"/>
        <v>285821.30000000005</v>
      </c>
      <c r="AL20" s="78">
        <f t="shared" si="1"/>
        <v>0</v>
      </c>
      <c r="AM20" s="77">
        <f t="shared" si="1"/>
        <v>0</v>
      </c>
      <c r="AN20" s="98">
        <f t="shared" si="1"/>
        <v>3000</v>
      </c>
      <c r="AO20" s="78">
        <f t="shared" si="1"/>
        <v>0</v>
      </c>
      <c r="AP20" s="77">
        <f t="shared" si="1"/>
        <v>0</v>
      </c>
      <c r="AQ20" s="98">
        <f t="shared" si="1"/>
        <v>14125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39399.13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1214093.23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31129.73</v>
      </c>
      <c r="E24" s="89">
        <v>0</v>
      </c>
      <c r="F24" s="90"/>
      <c r="G24" s="88">
        <v>10000</v>
      </c>
      <c r="H24" s="89">
        <v>0</v>
      </c>
      <c r="I24" s="90"/>
      <c r="J24" s="97"/>
      <c r="K24" s="89"/>
      <c r="L24" s="101"/>
      <c r="M24" s="97">
        <v>5000</v>
      </c>
      <c r="N24" s="89">
        <v>0</v>
      </c>
      <c r="O24" s="101"/>
      <c r="P24" s="97">
        <v>3500</v>
      </c>
      <c r="Q24" s="89">
        <v>0</v>
      </c>
      <c r="R24" s="101"/>
      <c r="S24" s="97">
        <v>2000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3500</v>
      </c>
      <c r="AC24" s="89">
        <v>0</v>
      </c>
      <c r="AD24" s="101"/>
      <c r="AE24" s="97">
        <v>49968.49</v>
      </c>
      <c r="AF24" s="89">
        <v>0</v>
      </c>
      <c r="AG24" s="101"/>
      <c r="AH24" s="97"/>
      <c r="AI24" s="89"/>
      <c r="AJ24" s="101"/>
      <c r="AK24" s="97">
        <v>10000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115098.22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7000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7000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2500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31129.73</v>
      </c>
      <c r="E28" s="78">
        <f t="shared" si="3"/>
        <v>0</v>
      </c>
      <c r="F28" s="79">
        <f t="shared" si="3"/>
        <v>0</v>
      </c>
      <c r="G28" s="85">
        <f t="shared" si="3"/>
        <v>10000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5000</v>
      </c>
      <c r="N28" s="78">
        <f t="shared" si="3"/>
        <v>0</v>
      </c>
      <c r="O28" s="77">
        <f t="shared" si="3"/>
        <v>0</v>
      </c>
      <c r="P28" s="98">
        <f t="shared" si="3"/>
        <v>3500</v>
      </c>
      <c r="Q28" s="78">
        <f t="shared" si="3"/>
        <v>0</v>
      </c>
      <c r="R28" s="77">
        <f t="shared" si="3"/>
        <v>0</v>
      </c>
      <c r="S28" s="98">
        <f t="shared" si="3"/>
        <v>2000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3500</v>
      </c>
      <c r="AC28" s="78">
        <f t="shared" si="3"/>
        <v>0</v>
      </c>
      <c r="AD28" s="77">
        <f t="shared" si="3"/>
        <v>0</v>
      </c>
      <c r="AE28" s="98">
        <f t="shared" si="3"/>
        <v>49968.49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17000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2500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124598.22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532000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532000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105000</v>
      </c>
      <c r="BS50" s="89">
        <v>0</v>
      </c>
      <c r="BT50" s="101"/>
      <c r="BU50" s="76"/>
      <c r="BV50" s="85">
        <f t="shared" si="9"/>
        <v>105000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637000</v>
      </c>
      <c r="BS51" s="78">
        <f>BS49+BS50</f>
        <v>0</v>
      </c>
      <c r="BT51" s="77">
        <f>BT49+BT50</f>
        <v>0</v>
      </c>
      <c r="BU51" s="85"/>
      <c r="BV51" s="85">
        <f>BV49+BV50</f>
        <v>637000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510293.48</v>
      </c>
      <c r="E53" s="86">
        <f t="shared" si="11"/>
        <v>0</v>
      </c>
      <c r="F53" s="86">
        <f t="shared" si="11"/>
        <v>0</v>
      </c>
      <c r="G53" s="86">
        <f t="shared" si="11"/>
        <v>10000</v>
      </c>
      <c r="H53" s="86">
        <f t="shared" si="11"/>
        <v>0</v>
      </c>
      <c r="I53" s="86">
        <f t="shared" si="11"/>
        <v>0</v>
      </c>
      <c r="J53" s="86">
        <f t="shared" si="11"/>
        <v>42232</v>
      </c>
      <c r="K53" s="86">
        <f t="shared" si="11"/>
        <v>0</v>
      </c>
      <c r="L53" s="86">
        <f t="shared" si="11"/>
        <v>0</v>
      </c>
      <c r="M53" s="86">
        <f t="shared" si="11"/>
        <v>130755.91</v>
      </c>
      <c r="N53" s="86">
        <f t="shared" si="11"/>
        <v>0</v>
      </c>
      <c r="O53" s="86">
        <f t="shared" si="11"/>
        <v>0</v>
      </c>
      <c r="P53" s="86">
        <f t="shared" si="11"/>
        <v>30830.2</v>
      </c>
      <c r="Q53" s="86">
        <f t="shared" si="11"/>
        <v>0</v>
      </c>
      <c r="R53" s="86">
        <f t="shared" si="11"/>
        <v>0</v>
      </c>
      <c r="S53" s="86">
        <f t="shared" si="11"/>
        <v>6800</v>
      </c>
      <c r="T53" s="86">
        <f t="shared" si="11"/>
        <v>0</v>
      </c>
      <c r="U53" s="86">
        <f t="shared" si="11"/>
        <v>0</v>
      </c>
      <c r="V53" s="86">
        <f t="shared" si="11"/>
        <v>9000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98453.62</v>
      </c>
      <c r="AC53" s="86">
        <f t="shared" si="11"/>
        <v>0</v>
      </c>
      <c r="AD53" s="86">
        <f t="shared" si="11"/>
        <v>0</v>
      </c>
      <c r="AE53" s="86">
        <f t="shared" si="11"/>
        <v>113380.81</v>
      </c>
      <c r="AF53" s="86">
        <f t="shared" si="11"/>
        <v>0</v>
      </c>
      <c r="AG53" s="86">
        <f t="shared" si="11"/>
        <v>0</v>
      </c>
      <c r="AH53" s="86">
        <f t="shared" si="11"/>
        <v>25100</v>
      </c>
      <c r="AI53" s="86">
        <f t="shared" si="11"/>
        <v>0</v>
      </c>
      <c r="AJ53" s="86">
        <f t="shared" si="11"/>
        <v>0</v>
      </c>
      <c r="AK53" s="86">
        <f t="shared" si="11"/>
        <v>302821.30000000005</v>
      </c>
      <c r="AL53" s="86">
        <f t="shared" si="11"/>
        <v>0</v>
      </c>
      <c r="AM53" s="86">
        <f t="shared" si="11"/>
        <v>0</v>
      </c>
      <c r="AN53" s="86">
        <f t="shared" si="11"/>
        <v>3000</v>
      </c>
      <c r="AO53" s="86">
        <f t="shared" si="11"/>
        <v>0</v>
      </c>
      <c r="AP53" s="86">
        <f t="shared" si="11"/>
        <v>0</v>
      </c>
      <c r="AQ53" s="86">
        <f t="shared" si="11"/>
        <v>16625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39399.13</v>
      </c>
      <c r="BJ53" s="86">
        <f t="shared" si="11"/>
        <v>0</v>
      </c>
      <c r="BK53" s="86">
        <f t="shared" si="11"/>
        <v>0</v>
      </c>
      <c r="BL53" s="86">
        <f t="shared" si="11"/>
        <v>10000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637000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1985691.45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244086.08000000002</v>
      </c>
      <c r="E10" s="89">
        <v>0</v>
      </c>
      <c r="F10" s="90"/>
      <c r="G10" s="88"/>
      <c r="H10" s="89"/>
      <c r="I10" s="90"/>
      <c r="J10" s="97">
        <v>33690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56787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334563.08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21893.62</v>
      </c>
      <c r="E11" s="89">
        <v>0</v>
      </c>
      <c r="F11" s="90"/>
      <c r="G11" s="88"/>
      <c r="H11" s="89"/>
      <c r="I11" s="90"/>
      <c r="J11" s="97">
        <v>2265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/>
      <c r="AE11" s="91">
        <v>500</v>
      </c>
      <c r="AF11" s="89">
        <v>0</v>
      </c>
      <c r="AG11" s="90"/>
      <c r="AH11" s="91"/>
      <c r="AI11" s="89"/>
      <c r="AJ11" s="90"/>
      <c r="AK11" s="91">
        <v>3733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32679.62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143894.63</v>
      </c>
      <c r="E12" s="89">
        <v>0</v>
      </c>
      <c r="F12" s="90"/>
      <c r="G12" s="88">
        <v>0</v>
      </c>
      <c r="H12" s="89">
        <v>0</v>
      </c>
      <c r="I12" s="90"/>
      <c r="J12" s="97">
        <v>5950</v>
      </c>
      <c r="K12" s="89">
        <v>0</v>
      </c>
      <c r="L12" s="101"/>
      <c r="M12" s="91">
        <v>29104.59</v>
      </c>
      <c r="N12" s="89">
        <v>0</v>
      </c>
      <c r="O12" s="90"/>
      <c r="P12" s="91">
        <v>16000</v>
      </c>
      <c r="Q12" s="89">
        <v>0</v>
      </c>
      <c r="R12" s="90"/>
      <c r="S12" s="91">
        <v>4800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6700</v>
      </c>
      <c r="AC12" s="89">
        <v>0</v>
      </c>
      <c r="AD12" s="90"/>
      <c r="AE12" s="91">
        <v>61912.32</v>
      </c>
      <c r="AF12" s="89">
        <v>0</v>
      </c>
      <c r="AG12" s="90"/>
      <c r="AH12" s="91">
        <v>25000</v>
      </c>
      <c r="AI12" s="89">
        <v>0</v>
      </c>
      <c r="AJ12" s="90"/>
      <c r="AK12" s="91">
        <v>36431.21</v>
      </c>
      <c r="AL12" s="89">
        <v>0</v>
      </c>
      <c r="AM12" s="90"/>
      <c r="AN12" s="91"/>
      <c r="AO12" s="89"/>
      <c r="AP12" s="90"/>
      <c r="AQ12" s="91">
        <v>6125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335917.75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60112.42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83703.12</v>
      </c>
      <c r="N13" s="89">
        <v>0</v>
      </c>
      <c r="O13" s="90"/>
      <c r="P13" s="91">
        <v>11330.2</v>
      </c>
      <c r="Q13" s="89">
        <v>0</v>
      </c>
      <c r="R13" s="90"/>
      <c r="S13" s="91">
        <v>0</v>
      </c>
      <c r="T13" s="89">
        <v>0</v>
      </c>
      <c r="U13" s="90"/>
      <c r="V13" s="91">
        <v>9000</v>
      </c>
      <c r="W13" s="89">
        <v>0</v>
      </c>
      <c r="X13" s="90"/>
      <c r="Y13" s="91">
        <v>0</v>
      </c>
      <c r="Z13" s="89">
        <v>0</v>
      </c>
      <c r="AA13" s="90"/>
      <c r="AB13" s="91">
        <v>83965.62</v>
      </c>
      <c r="AC13" s="89">
        <v>0</v>
      </c>
      <c r="AD13" s="90"/>
      <c r="AE13" s="91"/>
      <c r="AF13" s="89"/>
      <c r="AG13" s="90"/>
      <c r="AH13" s="91">
        <v>100</v>
      </c>
      <c r="AI13" s="89">
        <v>0</v>
      </c>
      <c r="AJ13" s="90"/>
      <c r="AK13" s="91">
        <v>197179.02000000002</v>
      </c>
      <c r="AL13" s="89">
        <v>0</v>
      </c>
      <c r="AM13" s="90"/>
      <c r="AN13" s="91">
        <v>3000</v>
      </c>
      <c r="AO13" s="89">
        <v>0</v>
      </c>
      <c r="AP13" s="90"/>
      <c r="AQ13" s="91">
        <v>8000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456390.38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/>
      <c r="N18" s="89"/>
      <c r="O18" s="101"/>
      <c r="P18" s="97">
        <v>0</v>
      </c>
      <c r="Q18" s="89">
        <v>0</v>
      </c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7418</v>
      </c>
      <c r="E19" s="89">
        <v>0</v>
      </c>
      <c r="F19" s="90"/>
      <c r="G19" s="88"/>
      <c r="H19" s="89"/>
      <c r="I19" s="90"/>
      <c r="J19" s="97">
        <v>327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/>
      <c r="AH19" s="97"/>
      <c r="AI19" s="89"/>
      <c r="AJ19" s="101"/>
      <c r="AK19" s="97">
        <v>497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39399.13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48641.13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479404.75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42232</v>
      </c>
      <c r="K20" s="78">
        <f t="shared" si="1"/>
        <v>0</v>
      </c>
      <c r="L20" s="77">
        <f t="shared" si="1"/>
        <v>0</v>
      </c>
      <c r="M20" s="98">
        <f t="shared" si="1"/>
        <v>112807.70999999999</v>
      </c>
      <c r="N20" s="78">
        <f t="shared" si="1"/>
        <v>0</v>
      </c>
      <c r="O20" s="77">
        <f t="shared" si="1"/>
        <v>0</v>
      </c>
      <c r="P20" s="98">
        <f t="shared" si="1"/>
        <v>27330.2</v>
      </c>
      <c r="Q20" s="78">
        <f t="shared" si="1"/>
        <v>0</v>
      </c>
      <c r="R20" s="77">
        <f t="shared" si="1"/>
        <v>0</v>
      </c>
      <c r="S20" s="98">
        <f t="shared" si="1"/>
        <v>4800</v>
      </c>
      <c r="T20" s="78">
        <f t="shared" si="1"/>
        <v>0</v>
      </c>
      <c r="U20" s="77">
        <f t="shared" si="1"/>
        <v>0</v>
      </c>
      <c r="V20" s="98">
        <f t="shared" si="1"/>
        <v>9000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94953.62</v>
      </c>
      <c r="AC20" s="78">
        <f t="shared" si="1"/>
        <v>0</v>
      </c>
      <c r="AD20" s="77">
        <f t="shared" si="1"/>
        <v>0</v>
      </c>
      <c r="AE20" s="98">
        <f t="shared" si="1"/>
        <v>63412.32</v>
      </c>
      <c r="AF20" s="78">
        <f t="shared" si="1"/>
        <v>0</v>
      </c>
      <c r="AG20" s="77">
        <f t="shared" si="1"/>
        <v>0</v>
      </c>
      <c r="AH20" s="98">
        <f t="shared" si="1"/>
        <v>25100</v>
      </c>
      <c r="AI20" s="78">
        <f t="shared" si="1"/>
        <v>0</v>
      </c>
      <c r="AJ20" s="77">
        <f t="shared" si="1"/>
        <v>0</v>
      </c>
      <c r="AK20" s="98">
        <f t="shared" si="1"/>
        <v>294627.23</v>
      </c>
      <c r="AL20" s="78">
        <f t="shared" si="1"/>
        <v>0</v>
      </c>
      <c r="AM20" s="77">
        <f t="shared" si="1"/>
        <v>0</v>
      </c>
      <c r="AN20" s="98">
        <f t="shared" si="1"/>
        <v>3000</v>
      </c>
      <c r="AO20" s="78">
        <f t="shared" si="1"/>
        <v>0</v>
      </c>
      <c r="AP20" s="77">
        <f t="shared" si="1"/>
        <v>0</v>
      </c>
      <c r="AQ20" s="98">
        <f t="shared" si="1"/>
        <v>14125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39399.13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1210191.96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19500</v>
      </c>
      <c r="E24" s="89">
        <v>0</v>
      </c>
      <c r="F24" s="90"/>
      <c r="G24" s="88">
        <v>10000</v>
      </c>
      <c r="H24" s="89">
        <v>0</v>
      </c>
      <c r="I24" s="90"/>
      <c r="J24" s="97"/>
      <c r="K24" s="89"/>
      <c r="L24" s="101"/>
      <c r="M24" s="97">
        <v>5000</v>
      </c>
      <c r="N24" s="89">
        <v>0</v>
      </c>
      <c r="O24" s="101"/>
      <c r="P24" s="97">
        <v>3500</v>
      </c>
      <c r="Q24" s="89">
        <v>0</v>
      </c>
      <c r="R24" s="101"/>
      <c r="S24" s="97">
        <v>2000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3500</v>
      </c>
      <c r="AC24" s="89">
        <v>0</v>
      </c>
      <c r="AD24" s="101"/>
      <c r="AE24" s="97">
        <v>834968.49</v>
      </c>
      <c r="AF24" s="89">
        <v>0</v>
      </c>
      <c r="AG24" s="101"/>
      <c r="AH24" s="97"/>
      <c r="AI24" s="89"/>
      <c r="AJ24" s="101"/>
      <c r="AK24" s="97">
        <v>10000</v>
      </c>
      <c r="AL24" s="89">
        <v>0</v>
      </c>
      <c r="AM24" s="101"/>
      <c r="AN24" s="97"/>
      <c r="AO24" s="89"/>
      <c r="AP24" s="101"/>
      <c r="AQ24" s="97">
        <v>600000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1488468.49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7000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7000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2500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19500</v>
      </c>
      <c r="E28" s="78">
        <f t="shared" si="3"/>
        <v>0</v>
      </c>
      <c r="F28" s="79">
        <f t="shared" si="3"/>
        <v>0</v>
      </c>
      <c r="G28" s="85">
        <f t="shared" si="3"/>
        <v>10000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5000</v>
      </c>
      <c r="N28" s="78">
        <f t="shared" si="3"/>
        <v>0</v>
      </c>
      <c r="O28" s="77">
        <f t="shared" si="3"/>
        <v>0</v>
      </c>
      <c r="P28" s="98">
        <f t="shared" si="3"/>
        <v>3500</v>
      </c>
      <c r="Q28" s="78">
        <f t="shared" si="3"/>
        <v>0</v>
      </c>
      <c r="R28" s="77">
        <f t="shared" si="3"/>
        <v>0</v>
      </c>
      <c r="S28" s="98">
        <f t="shared" si="3"/>
        <v>2000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3500</v>
      </c>
      <c r="AC28" s="78">
        <f t="shared" si="3"/>
        <v>0</v>
      </c>
      <c r="AD28" s="77">
        <f t="shared" si="3"/>
        <v>0</v>
      </c>
      <c r="AE28" s="98">
        <f t="shared" si="3"/>
        <v>834968.49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17000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602500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1497968.49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532000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532000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105000</v>
      </c>
      <c r="BS50" s="89">
        <v>0</v>
      </c>
      <c r="BT50" s="101"/>
      <c r="BU50" s="76"/>
      <c r="BV50" s="85">
        <f t="shared" si="9"/>
        <v>105000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637000</v>
      </c>
      <c r="BS51" s="78">
        <f>BS49+BS50</f>
        <v>0</v>
      </c>
      <c r="BT51" s="77">
        <f>BT49+BT50</f>
        <v>0</v>
      </c>
      <c r="BU51" s="85"/>
      <c r="BV51" s="85">
        <f>BV49+BV50</f>
        <v>637000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498904.75</v>
      </c>
      <c r="E53" s="86">
        <f t="shared" si="11"/>
        <v>0</v>
      </c>
      <c r="F53" s="86">
        <f t="shared" si="11"/>
        <v>0</v>
      </c>
      <c r="G53" s="86">
        <f t="shared" si="11"/>
        <v>10000</v>
      </c>
      <c r="H53" s="86">
        <f t="shared" si="11"/>
        <v>0</v>
      </c>
      <c r="I53" s="86">
        <f t="shared" si="11"/>
        <v>0</v>
      </c>
      <c r="J53" s="86">
        <f t="shared" si="11"/>
        <v>42232</v>
      </c>
      <c r="K53" s="86">
        <f t="shared" si="11"/>
        <v>0</v>
      </c>
      <c r="L53" s="86">
        <f t="shared" si="11"/>
        <v>0</v>
      </c>
      <c r="M53" s="86">
        <f t="shared" si="11"/>
        <v>117807.70999999999</v>
      </c>
      <c r="N53" s="86">
        <f t="shared" si="11"/>
        <v>0</v>
      </c>
      <c r="O53" s="86">
        <f t="shared" si="11"/>
        <v>0</v>
      </c>
      <c r="P53" s="86">
        <f t="shared" si="11"/>
        <v>30830.2</v>
      </c>
      <c r="Q53" s="86">
        <f t="shared" si="11"/>
        <v>0</v>
      </c>
      <c r="R53" s="86">
        <f t="shared" si="11"/>
        <v>0</v>
      </c>
      <c r="S53" s="86">
        <f t="shared" si="11"/>
        <v>6800</v>
      </c>
      <c r="T53" s="86">
        <f t="shared" si="11"/>
        <v>0</v>
      </c>
      <c r="U53" s="86">
        <f t="shared" si="11"/>
        <v>0</v>
      </c>
      <c r="V53" s="86">
        <f t="shared" si="11"/>
        <v>9000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98453.62</v>
      </c>
      <c r="AC53" s="86">
        <f t="shared" si="11"/>
        <v>0</v>
      </c>
      <c r="AD53" s="86">
        <f t="shared" si="11"/>
        <v>0</v>
      </c>
      <c r="AE53" s="86">
        <f t="shared" si="11"/>
        <v>898380.8099999999</v>
      </c>
      <c r="AF53" s="86">
        <f t="shared" si="11"/>
        <v>0</v>
      </c>
      <c r="AG53" s="86">
        <f t="shared" si="11"/>
        <v>0</v>
      </c>
      <c r="AH53" s="86">
        <f t="shared" si="11"/>
        <v>25100</v>
      </c>
      <c r="AI53" s="86">
        <f t="shared" si="11"/>
        <v>0</v>
      </c>
      <c r="AJ53" s="86">
        <f t="shared" si="11"/>
        <v>0</v>
      </c>
      <c r="AK53" s="86">
        <f t="shared" si="11"/>
        <v>311627.23</v>
      </c>
      <c r="AL53" s="86">
        <f t="shared" si="11"/>
        <v>0</v>
      </c>
      <c r="AM53" s="86">
        <f t="shared" si="11"/>
        <v>0</v>
      </c>
      <c r="AN53" s="86">
        <f t="shared" si="11"/>
        <v>3000</v>
      </c>
      <c r="AO53" s="86">
        <f t="shared" si="11"/>
        <v>0</v>
      </c>
      <c r="AP53" s="86">
        <f t="shared" si="11"/>
        <v>0</v>
      </c>
      <c r="AQ53" s="86">
        <f t="shared" si="11"/>
        <v>616625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39399.13</v>
      </c>
      <c r="BJ53" s="86">
        <f t="shared" si="11"/>
        <v>0</v>
      </c>
      <c r="BK53" s="86">
        <f t="shared" si="11"/>
        <v>0</v>
      </c>
      <c r="BL53" s="86">
        <f t="shared" si="11"/>
        <v>10000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637000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3355160.45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2019-04-04T10:49:00Z</dcterms:modified>
  <cp:category/>
  <cp:version/>
  <cp:contentType/>
  <cp:contentStatus/>
</cp:coreProperties>
</file>