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<sst xmlns="http://schemas.openxmlformats.org/spreadsheetml/2006/main" count="870" uniqueCount="151">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</sst>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70926.3</v>
      </c>
      <c r="E5" s="38"/>
    </row>
    <row r="6" spans="2:5" ht="15">
      <c r="B6" s="8"/>
      <c r="C6" s="5" t="s">
        <v>5</v>
      </c>
      <c r="D6" s="39">
        <v>664081.76</v>
      </c>
      <c r="E6" s="40"/>
    </row>
    <row r="7" spans="2:5" ht="15">
      <c r="B7" s="8"/>
      <c r="C7" s="5" t="s">
        <v>6</v>
      </c>
      <c r="D7" s="39">
        <v>4.3655745685100555E-11</v>
      </c>
      <c r="E7" s="40"/>
    </row>
    <row r="8" spans="2:5" ht="15.75" thickBot="1">
      <c r="B8" s="9"/>
      <c r="C8" s="6" t="s">
        <v>7</v>
      </c>
      <c r="D8" s="41"/>
      <c r="E8" s="42">
        <v>3598206.31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168592.62</v>
      </c>
      <c r="E10" s="45">
        <v>241871.16999999998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730.4699999999999</v>
      </c>
    </row>
    <row r="14" spans="2:5" ht="15">
      <c r="B14" s="13">
        <v>10301</v>
      </c>
      <c r="C14" s="54" t="s">
        <v>11</v>
      </c>
      <c r="D14" s="39">
        <v>181249.82</v>
      </c>
      <c r="E14" s="45">
        <v>186708.43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349842.44</v>
      </c>
      <c r="E16" s="51">
        <f>E10+E11+E12+E13+E14+E15</f>
        <v>429310.06999999995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878145.41</v>
      </c>
      <c r="E18" s="45">
        <v>1026259.6299999999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878145.41</v>
      </c>
      <c r="E23" s="51">
        <f>E18+E19+E20+E21+E22</f>
        <v>1026259.6299999999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77638.76999999999</v>
      </c>
      <c r="E25" s="45">
        <v>98520.32999999999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1</v>
      </c>
      <c r="E27" s="45">
        <v>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14000</v>
      </c>
      <c r="E29" s="50">
        <v>14000</v>
      </c>
    </row>
    <row r="30" spans="2:5" ht="15.75" thickBot="1">
      <c r="B30" s="16">
        <v>30000</v>
      </c>
      <c r="C30" s="15" t="s">
        <v>32</v>
      </c>
      <c r="D30" s="48">
        <f>D25+D26+D27+D28+D29</f>
        <v>91639.76999999999</v>
      </c>
      <c r="E30" s="51">
        <f>E25+E26+E27+E28+E29</f>
        <v>112521.32999999999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122197.57</v>
      </c>
      <c r="E33" s="59">
        <v>226687.57</v>
      </c>
    </row>
    <row r="34" spans="2:5" ht="15">
      <c r="B34" s="13">
        <v>40300</v>
      </c>
      <c r="C34" s="54" t="s">
        <v>37</v>
      </c>
      <c r="D34" s="61">
        <v>7000</v>
      </c>
      <c r="E34" s="45">
        <v>77890</v>
      </c>
    </row>
    <row r="35" spans="2:5" ht="15">
      <c r="B35" s="13">
        <v>40400</v>
      </c>
      <c r="C35" s="54" t="s">
        <v>38</v>
      </c>
      <c r="D35" s="39">
        <v>6000</v>
      </c>
      <c r="E35" s="45">
        <v>6000</v>
      </c>
    </row>
    <row r="36" spans="2:5" ht="15">
      <c r="B36" s="13">
        <v>40500</v>
      </c>
      <c r="C36" s="54" t="s">
        <v>39</v>
      </c>
      <c r="D36" s="49">
        <v>2000</v>
      </c>
      <c r="E36" s="50">
        <v>2000</v>
      </c>
    </row>
    <row r="37" spans="2:5" ht="15.75" thickBot="1">
      <c r="B37" s="16">
        <v>40000</v>
      </c>
      <c r="C37" s="15" t="s">
        <v>40</v>
      </c>
      <c r="D37" s="48">
        <f>D32+D33+D34+D35+D36</f>
        <v>137197.57</v>
      </c>
      <c r="E37" s="51">
        <f>E32+E33+E34+E35+E36</f>
        <v>312577.57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473000</v>
      </c>
      <c r="E54" s="45">
        <v>478000</v>
      </c>
    </row>
    <row r="55" spans="2:5" ht="15">
      <c r="B55" s="13">
        <v>90200</v>
      </c>
      <c r="C55" s="54" t="s">
        <v>62</v>
      </c>
      <c r="D55" s="61">
        <v>105000</v>
      </c>
      <c r="E55" s="62">
        <v>108951.14</v>
      </c>
    </row>
    <row r="56" spans="2:5" ht="15.75" thickBot="1">
      <c r="B56" s="16">
        <v>90000</v>
      </c>
      <c r="C56" s="15" t="s">
        <v>63</v>
      </c>
      <c r="D56" s="48">
        <f>D54+D55</f>
        <v>578000</v>
      </c>
      <c r="E56" s="51">
        <f>E54+E55</f>
        <v>586951.14</v>
      </c>
    </row>
    <row r="57" spans="2:5" ht="16.5" thickBot="1" thickTop="1">
      <c r="B57" s="109" t="s">
        <v>64</v>
      </c>
      <c r="C57" s="110"/>
      <c r="D57" s="52">
        <f>D16+D23+D30+D37+D43+D49+D52+D56</f>
        <v>2034825.1900000002</v>
      </c>
      <c r="E57" s="55">
        <f>E16+E23+E30+E37+E43+E49+E52+E56</f>
        <v>2467619.7399999998</v>
      </c>
    </row>
    <row r="58" spans="2:5" ht="16.5" thickBot="1" thickTop="1">
      <c r="B58" s="109" t="s">
        <v>65</v>
      </c>
      <c r="C58" s="110"/>
      <c r="D58" s="52">
        <f>D57+D5+D6+D7+D8</f>
        <v>2769833.25</v>
      </c>
      <c r="E58" s="55">
        <f>E57+E5+E6+E7+E8</f>
        <v>6065826.05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166592.62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181249.82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347842.44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868239.9099999999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868239.9099999999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77638.76999999999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0.5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80139.26999999999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5198397.5600000005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6000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5213397.5600000005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473000</v>
      </c>
      <c r="E54" s="45"/>
    </row>
    <row r="55" spans="2:5" ht="15">
      <c r="B55" s="13">
        <v>90200</v>
      </c>
      <c r="C55" s="54" t="s">
        <v>62</v>
      </c>
      <c r="D55" s="61">
        <v>105000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7087619.180000001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7087619.180000001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166592.62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181249.82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347842.44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840739.9099999999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840739.9099999999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78138.76999999999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0.5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80639.26999999999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2000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6000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17000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473000</v>
      </c>
      <c r="E54" s="45"/>
    </row>
    <row r="55" spans="2:5" ht="15">
      <c r="B55" s="13">
        <v>90200</v>
      </c>
      <c r="C55" s="54" t="s">
        <v>62</v>
      </c>
      <c r="D55" s="61">
        <v>105000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1864221.6199999999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1864221.6199999999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259740.57</v>
      </c>
      <c r="E10" s="89">
        <v>0</v>
      </c>
      <c r="F10" s="90">
        <v>259740.57</v>
      </c>
      <c r="G10" s="88"/>
      <c r="H10" s="89"/>
      <c r="I10" s="90"/>
      <c r="J10" s="97">
        <v>32398</v>
      </c>
      <c r="K10" s="89">
        <v>0</v>
      </c>
      <c r="L10" s="101">
        <v>32398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54352</v>
      </c>
      <c r="AL10" s="89">
        <v>0</v>
      </c>
      <c r="AM10" s="90">
        <v>54352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346490.57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346490.57</v>
      </c>
    </row>
    <row r="11" spans="2:76" ht="15">
      <c r="B11" s="13">
        <v>102</v>
      </c>
      <c r="C11" s="25" t="s">
        <v>92</v>
      </c>
      <c r="D11" s="88">
        <v>22491</v>
      </c>
      <c r="E11" s="89">
        <v>0</v>
      </c>
      <c r="F11" s="90">
        <v>25623.94</v>
      </c>
      <c r="G11" s="88"/>
      <c r="H11" s="89"/>
      <c r="I11" s="90"/>
      <c r="J11" s="97">
        <v>2155</v>
      </c>
      <c r="K11" s="89">
        <v>0</v>
      </c>
      <c r="L11" s="101">
        <v>2155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>
        <v>4288</v>
      </c>
      <c r="AE11" s="91">
        <v>500</v>
      </c>
      <c r="AF11" s="89">
        <v>0</v>
      </c>
      <c r="AG11" s="90">
        <v>500</v>
      </c>
      <c r="AH11" s="91"/>
      <c r="AI11" s="89"/>
      <c r="AJ11" s="90"/>
      <c r="AK11" s="91">
        <v>3546</v>
      </c>
      <c r="AL11" s="89">
        <v>0</v>
      </c>
      <c r="AM11" s="90">
        <v>3546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32980</v>
      </c>
      <c r="BW11" s="77">
        <f t="shared" si="1"/>
        <v>0</v>
      </c>
      <c r="BX11" s="79">
        <f t="shared" si="2"/>
        <v>36112.94</v>
      </c>
    </row>
    <row r="12" spans="2:76" ht="15">
      <c r="B12" s="13">
        <v>103</v>
      </c>
      <c r="C12" s="25" t="s">
        <v>93</v>
      </c>
      <c r="D12" s="88">
        <v>120894.63</v>
      </c>
      <c r="E12" s="89">
        <v>0</v>
      </c>
      <c r="F12" s="90">
        <v>189421.41000000003</v>
      </c>
      <c r="G12" s="88">
        <v>0</v>
      </c>
      <c r="H12" s="89">
        <v>0</v>
      </c>
      <c r="I12" s="90">
        <v>0</v>
      </c>
      <c r="J12" s="97">
        <v>5950</v>
      </c>
      <c r="K12" s="89">
        <v>0</v>
      </c>
      <c r="L12" s="101">
        <v>10880</v>
      </c>
      <c r="M12" s="91">
        <v>70278</v>
      </c>
      <c r="N12" s="89">
        <v>0</v>
      </c>
      <c r="O12" s="90">
        <v>89473.16</v>
      </c>
      <c r="P12" s="91">
        <v>14000</v>
      </c>
      <c r="Q12" s="89">
        <v>0</v>
      </c>
      <c r="R12" s="90">
        <v>28480.29</v>
      </c>
      <c r="S12" s="91">
        <v>4800</v>
      </c>
      <c r="T12" s="89">
        <v>0</v>
      </c>
      <c r="U12" s="90">
        <v>11089.910000000002</v>
      </c>
      <c r="V12" s="91"/>
      <c r="W12" s="89"/>
      <c r="X12" s="90"/>
      <c r="Y12" s="91">
        <v>0</v>
      </c>
      <c r="Z12" s="89">
        <v>0</v>
      </c>
      <c r="AA12" s="90">
        <v>36936.62</v>
      </c>
      <c r="AB12" s="91">
        <v>7844.92</v>
      </c>
      <c r="AC12" s="89">
        <v>0</v>
      </c>
      <c r="AD12" s="90">
        <v>27511.21</v>
      </c>
      <c r="AE12" s="91">
        <v>51912.32</v>
      </c>
      <c r="AF12" s="89">
        <v>0</v>
      </c>
      <c r="AG12" s="90">
        <v>94701.99</v>
      </c>
      <c r="AH12" s="91">
        <v>24000</v>
      </c>
      <c r="AI12" s="89">
        <v>0</v>
      </c>
      <c r="AJ12" s="90">
        <v>37721.94</v>
      </c>
      <c r="AK12" s="91">
        <v>15140.7</v>
      </c>
      <c r="AL12" s="89">
        <v>0</v>
      </c>
      <c r="AM12" s="90">
        <v>20808.95</v>
      </c>
      <c r="AN12" s="91"/>
      <c r="AO12" s="89"/>
      <c r="AP12" s="90"/>
      <c r="AQ12" s="91">
        <v>5125</v>
      </c>
      <c r="AR12" s="89">
        <v>0</v>
      </c>
      <c r="AS12" s="90">
        <v>6830.57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319945.57</v>
      </c>
      <c r="BW12" s="77">
        <f t="shared" si="1"/>
        <v>0</v>
      </c>
      <c r="BX12" s="79">
        <f t="shared" si="2"/>
        <v>553856.0499999999</v>
      </c>
    </row>
    <row r="13" spans="2:76" ht="15">
      <c r="B13" s="13">
        <v>104</v>
      </c>
      <c r="C13" s="25" t="s">
        <v>19</v>
      </c>
      <c r="D13" s="88">
        <v>53800</v>
      </c>
      <c r="E13" s="89">
        <v>0</v>
      </c>
      <c r="F13" s="90">
        <v>93359.54</v>
      </c>
      <c r="G13" s="88"/>
      <c r="H13" s="89"/>
      <c r="I13" s="90"/>
      <c r="J13" s="97"/>
      <c r="K13" s="89"/>
      <c r="L13" s="101"/>
      <c r="M13" s="91">
        <v>69335.88</v>
      </c>
      <c r="N13" s="89">
        <v>0</v>
      </c>
      <c r="O13" s="90">
        <v>100406.24999999999</v>
      </c>
      <c r="P13" s="91">
        <v>13330.2</v>
      </c>
      <c r="Q13" s="89">
        <v>0</v>
      </c>
      <c r="R13" s="90">
        <v>13860.4</v>
      </c>
      <c r="S13" s="91">
        <v>3000</v>
      </c>
      <c r="T13" s="89">
        <v>0</v>
      </c>
      <c r="U13" s="90">
        <v>3000</v>
      </c>
      <c r="V13" s="91">
        <v>8000</v>
      </c>
      <c r="W13" s="89">
        <v>0</v>
      </c>
      <c r="X13" s="90">
        <v>10000</v>
      </c>
      <c r="Y13" s="91">
        <v>0</v>
      </c>
      <c r="Z13" s="89">
        <v>0</v>
      </c>
      <c r="AA13" s="90">
        <v>0</v>
      </c>
      <c r="AB13" s="91">
        <v>83965.62</v>
      </c>
      <c r="AC13" s="89">
        <v>0</v>
      </c>
      <c r="AD13" s="90">
        <v>91889.87999999999</v>
      </c>
      <c r="AE13" s="91"/>
      <c r="AF13" s="89"/>
      <c r="AG13" s="90"/>
      <c r="AH13" s="91">
        <v>609.25</v>
      </c>
      <c r="AI13" s="89">
        <v>0</v>
      </c>
      <c r="AJ13" s="90">
        <v>609.25</v>
      </c>
      <c r="AK13" s="91">
        <v>319072.64999999997</v>
      </c>
      <c r="AL13" s="89">
        <v>0</v>
      </c>
      <c r="AM13" s="90">
        <v>357010.44999999995</v>
      </c>
      <c r="AN13" s="91">
        <v>2500</v>
      </c>
      <c r="AO13" s="89">
        <v>0</v>
      </c>
      <c r="AP13" s="90">
        <v>2500</v>
      </c>
      <c r="AQ13" s="91">
        <v>8000</v>
      </c>
      <c r="AR13" s="89">
        <v>0</v>
      </c>
      <c r="AS13" s="90">
        <v>8000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561613.6</v>
      </c>
      <c r="BW13" s="77">
        <f t="shared" si="1"/>
        <v>0</v>
      </c>
      <c r="BX13" s="79">
        <f t="shared" si="2"/>
        <v>680635.7699999999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2000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1"/>
        <v>0</v>
      </c>
      <c r="BX18" s="79">
        <f t="shared" si="2"/>
        <v>2000</v>
      </c>
    </row>
    <row r="19" spans="2:76" ht="15">
      <c r="B19" s="13">
        <v>110</v>
      </c>
      <c r="C19" s="25" t="s">
        <v>98</v>
      </c>
      <c r="D19" s="88">
        <v>6500</v>
      </c>
      <c r="E19" s="89">
        <v>0</v>
      </c>
      <c r="F19" s="90">
        <v>10534.25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>
        <v>1000</v>
      </c>
      <c r="AH19" s="97"/>
      <c r="AI19" s="89"/>
      <c r="AJ19" s="101"/>
      <c r="AK19" s="97">
        <v>1500</v>
      </c>
      <c r="AL19" s="89">
        <v>0</v>
      </c>
      <c r="AM19" s="101">
        <v>1500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36024.18</v>
      </c>
      <c r="BJ19" s="89">
        <v>0</v>
      </c>
      <c r="BK19" s="101">
        <v>7000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45024.18</v>
      </c>
      <c r="BW19" s="77">
        <f t="shared" si="1"/>
        <v>0</v>
      </c>
      <c r="BX19" s="79">
        <f t="shared" si="2"/>
        <v>20034.25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465426.2</v>
      </c>
      <c r="E20" s="78">
        <f t="shared" si="3"/>
        <v>0</v>
      </c>
      <c r="F20" s="79">
        <f t="shared" si="3"/>
        <v>580679.7100000001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40503</v>
      </c>
      <c r="K20" s="78">
        <f t="shared" si="3"/>
        <v>0</v>
      </c>
      <c r="L20" s="77">
        <f t="shared" si="3"/>
        <v>45433</v>
      </c>
      <c r="M20" s="98">
        <f t="shared" si="3"/>
        <v>139613.88</v>
      </c>
      <c r="N20" s="78">
        <f t="shared" si="3"/>
        <v>0</v>
      </c>
      <c r="O20" s="77">
        <f t="shared" si="3"/>
        <v>189879.40999999997</v>
      </c>
      <c r="P20" s="98">
        <f t="shared" si="3"/>
        <v>27330.2</v>
      </c>
      <c r="Q20" s="78">
        <f t="shared" si="3"/>
        <v>0</v>
      </c>
      <c r="R20" s="77">
        <f t="shared" si="3"/>
        <v>42340.69</v>
      </c>
      <c r="S20" s="98">
        <f t="shared" si="3"/>
        <v>7800</v>
      </c>
      <c r="T20" s="78">
        <f t="shared" si="3"/>
        <v>0</v>
      </c>
      <c r="U20" s="77">
        <f t="shared" si="3"/>
        <v>14089.910000000002</v>
      </c>
      <c r="V20" s="98">
        <f t="shared" si="3"/>
        <v>8000</v>
      </c>
      <c r="W20" s="78">
        <f t="shared" si="3"/>
        <v>0</v>
      </c>
      <c r="X20" s="77">
        <f t="shared" si="3"/>
        <v>10000</v>
      </c>
      <c r="Y20" s="98">
        <f t="shared" si="3"/>
        <v>0</v>
      </c>
      <c r="Z20" s="78">
        <f t="shared" si="3"/>
        <v>0</v>
      </c>
      <c r="AA20" s="77">
        <f t="shared" si="3"/>
        <v>36936.62</v>
      </c>
      <c r="AB20" s="98">
        <f t="shared" si="3"/>
        <v>96098.54</v>
      </c>
      <c r="AC20" s="78">
        <f t="shared" si="3"/>
        <v>0</v>
      </c>
      <c r="AD20" s="77">
        <f t="shared" si="3"/>
        <v>123689.09</v>
      </c>
      <c r="AE20" s="98">
        <f t="shared" si="3"/>
        <v>53412.32</v>
      </c>
      <c r="AF20" s="78">
        <f t="shared" si="3"/>
        <v>0</v>
      </c>
      <c r="AG20" s="77">
        <f t="shared" si="3"/>
        <v>96201.99</v>
      </c>
      <c r="AH20" s="98">
        <f t="shared" si="3"/>
        <v>24609.25</v>
      </c>
      <c r="AI20" s="78">
        <f t="shared" si="3"/>
        <v>0</v>
      </c>
      <c r="AJ20" s="77">
        <f t="shared" si="3"/>
        <v>38331.19</v>
      </c>
      <c r="AK20" s="98">
        <f t="shared" si="3"/>
        <v>393611.35</v>
      </c>
      <c r="AL20" s="78">
        <f t="shared" si="3"/>
        <v>0</v>
      </c>
      <c r="AM20" s="77">
        <f t="shared" si="3"/>
        <v>437217.39999999997</v>
      </c>
      <c r="AN20" s="98">
        <f t="shared" si="3"/>
        <v>2500</v>
      </c>
      <c r="AO20" s="78">
        <f t="shared" si="3"/>
        <v>0</v>
      </c>
      <c r="AP20" s="77">
        <f t="shared" si="3"/>
        <v>2500</v>
      </c>
      <c r="AQ20" s="98">
        <f t="shared" si="3"/>
        <v>13125</v>
      </c>
      <c r="AR20" s="78">
        <f t="shared" si="3"/>
        <v>0</v>
      </c>
      <c r="AS20" s="77">
        <f t="shared" si="3"/>
        <v>14830.57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36024.18</v>
      </c>
      <c r="BJ20" s="78">
        <f t="shared" si="3"/>
        <v>0</v>
      </c>
      <c r="BK20" s="77">
        <f t="shared" si="3"/>
        <v>7000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1308053.92</v>
      </c>
      <c r="BW20" s="77">
        <f>BW10+BW11+BW12+BW13+BW14+BW15+BW16+BW17+BW18+BW19</f>
        <v>0</v>
      </c>
      <c r="BX20" s="95">
        <f>BX10+BX11+BX12+BX13+BX14+BX15+BX16+BX17+BX18+BX19</f>
        <v>1639129.5799999998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43967.54</v>
      </c>
      <c r="E24" s="89">
        <v>0</v>
      </c>
      <c r="F24" s="90">
        <v>63164.92</v>
      </c>
      <c r="G24" s="88">
        <v>10000</v>
      </c>
      <c r="H24" s="89">
        <v>0</v>
      </c>
      <c r="I24" s="90">
        <v>15995</v>
      </c>
      <c r="J24" s="97"/>
      <c r="K24" s="89"/>
      <c r="L24" s="101"/>
      <c r="M24" s="97">
        <v>5000</v>
      </c>
      <c r="N24" s="89">
        <v>0</v>
      </c>
      <c r="O24" s="101">
        <v>46031.72</v>
      </c>
      <c r="P24" s="97">
        <v>354442.2</v>
      </c>
      <c r="Q24" s="89">
        <v>0</v>
      </c>
      <c r="R24" s="101">
        <v>368095.45000000007</v>
      </c>
      <c r="S24" s="97">
        <v>2000</v>
      </c>
      <c r="T24" s="89">
        <v>0</v>
      </c>
      <c r="U24" s="101">
        <v>16072.140000000001</v>
      </c>
      <c r="V24" s="97">
        <v>0</v>
      </c>
      <c r="W24" s="89">
        <v>0</v>
      </c>
      <c r="X24" s="101">
        <v>0</v>
      </c>
      <c r="Y24" s="97">
        <v>44728.74</v>
      </c>
      <c r="Z24" s="89">
        <v>0</v>
      </c>
      <c r="AA24" s="101">
        <v>44728.74</v>
      </c>
      <c r="AB24" s="97">
        <v>45959.11</v>
      </c>
      <c r="AC24" s="89">
        <v>0</v>
      </c>
      <c r="AD24" s="101">
        <v>51163.01</v>
      </c>
      <c r="AE24" s="97">
        <v>204415.98</v>
      </c>
      <c r="AF24" s="89">
        <v>0</v>
      </c>
      <c r="AG24" s="101">
        <v>413759.15</v>
      </c>
      <c r="AH24" s="97"/>
      <c r="AI24" s="89"/>
      <c r="AJ24" s="101"/>
      <c r="AK24" s="97">
        <v>153765.76</v>
      </c>
      <c r="AL24" s="89">
        <v>0</v>
      </c>
      <c r="AM24" s="101">
        <v>165936.12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864279.33</v>
      </c>
      <c r="BW24" s="77">
        <f t="shared" si="4"/>
        <v>0</v>
      </c>
      <c r="BX24" s="79">
        <f t="shared" si="4"/>
        <v>1184946.25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>
        <v>7000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7000</v>
      </c>
      <c r="BW25" s="77">
        <f t="shared" si="4"/>
        <v>0</v>
      </c>
      <c r="BX25" s="79">
        <f t="shared" si="4"/>
        <v>7000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15283.83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2500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17783.83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>
        <v>2500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24100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2500</v>
      </c>
      <c r="BW27" s="77">
        <f t="shared" si="4"/>
        <v>0</v>
      </c>
      <c r="BX27" s="79">
        <f t="shared" si="4"/>
        <v>26600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43967.54</v>
      </c>
      <c r="E28" s="78">
        <f t="shared" si="5"/>
        <v>0</v>
      </c>
      <c r="F28" s="79">
        <f t="shared" si="5"/>
        <v>63164.92</v>
      </c>
      <c r="G28" s="85">
        <f t="shared" si="5"/>
        <v>10000</v>
      </c>
      <c r="H28" s="78">
        <f t="shared" si="5"/>
        <v>0</v>
      </c>
      <c r="I28" s="79">
        <f t="shared" si="5"/>
        <v>15995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5000</v>
      </c>
      <c r="N28" s="78">
        <f t="shared" si="5"/>
        <v>0</v>
      </c>
      <c r="O28" s="77">
        <f t="shared" si="5"/>
        <v>46031.72</v>
      </c>
      <c r="P28" s="98">
        <f t="shared" si="5"/>
        <v>354442.2</v>
      </c>
      <c r="Q28" s="78">
        <f t="shared" si="5"/>
        <v>0</v>
      </c>
      <c r="R28" s="77">
        <f t="shared" si="5"/>
        <v>383379.2800000001</v>
      </c>
      <c r="S28" s="98">
        <f t="shared" si="5"/>
        <v>2000</v>
      </c>
      <c r="T28" s="78">
        <f t="shared" si="5"/>
        <v>0</v>
      </c>
      <c r="U28" s="77">
        <f t="shared" si="5"/>
        <v>16072.140000000001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44728.74</v>
      </c>
      <c r="Z28" s="78">
        <f t="shared" si="5"/>
        <v>0</v>
      </c>
      <c r="AA28" s="77">
        <f t="shared" si="5"/>
        <v>44728.74</v>
      </c>
      <c r="AB28" s="98">
        <f t="shared" si="5"/>
        <v>45959.11</v>
      </c>
      <c r="AC28" s="78">
        <f t="shared" si="5"/>
        <v>0</v>
      </c>
      <c r="AD28" s="77">
        <f t="shared" si="5"/>
        <v>51163.01</v>
      </c>
      <c r="AE28" s="98">
        <f t="shared" si="5"/>
        <v>204415.98</v>
      </c>
      <c r="AF28" s="78">
        <f t="shared" si="5"/>
        <v>0</v>
      </c>
      <c r="AG28" s="77">
        <f t="shared" si="5"/>
        <v>413759.15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160765.76</v>
      </c>
      <c r="AL28" s="78">
        <f t="shared" si="6"/>
        <v>0</v>
      </c>
      <c r="AM28" s="77">
        <f t="shared" si="6"/>
        <v>172936.12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2500</v>
      </c>
      <c r="AR28" s="78">
        <f t="shared" si="6"/>
        <v>0</v>
      </c>
      <c r="AS28" s="77">
        <f t="shared" si="6"/>
        <v>5000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24100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873779.33</v>
      </c>
      <c r="BW28" s="77">
        <f>BW23+BW24+BW25+BW26+BW27</f>
        <v>0</v>
      </c>
      <c r="BX28" s="95">
        <f>BX23+BX24+BX25+BX26+BX27</f>
        <v>1236330.08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473000</v>
      </c>
      <c r="BS49" s="89">
        <v>0</v>
      </c>
      <c r="BT49" s="101">
        <v>473000</v>
      </c>
      <c r="BU49" s="76"/>
      <c r="BV49" s="85">
        <f aca="true" t="shared" si="15" ref="BV49:BX50">D49+G49+J49+M49+P49+S49+V49+Y49+AB49+AE49+AH49+AK49+AN49+AQ49+AT49+AW49+AZ49+BC49+BF49+BI49+BL49+BO49+BR49</f>
        <v>473000</v>
      </c>
      <c r="BW49" s="77">
        <f t="shared" si="15"/>
        <v>0</v>
      </c>
      <c r="BX49" s="79">
        <f t="shared" si="15"/>
        <v>473000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>
        <v>130466.4</v>
      </c>
      <c r="BU50" s="76"/>
      <c r="BV50" s="85">
        <f t="shared" si="15"/>
        <v>105000</v>
      </c>
      <c r="BW50" s="77">
        <f t="shared" si="15"/>
        <v>0</v>
      </c>
      <c r="BX50" s="79">
        <f t="shared" si="15"/>
        <v>130466.4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578000</v>
      </c>
      <c r="BS51" s="78">
        <f>BS49+BS50</f>
        <v>0</v>
      </c>
      <c r="BT51" s="77">
        <f>BT49+BT50</f>
        <v>603466.4</v>
      </c>
      <c r="BU51" s="85"/>
      <c r="BV51" s="85">
        <f>BV49+BV50</f>
        <v>578000</v>
      </c>
      <c r="BW51" s="77">
        <f>BW49+BW50</f>
        <v>0</v>
      </c>
      <c r="BX51" s="95">
        <f>BX49+BX50</f>
        <v>603466.4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509393.74</v>
      </c>
      <c r="E53" s="86">
        <f t="shared" si="18"/>
        <v>0</v>
      </c>
      <c r="F53" s="86">
        <f t="shared" si="18"/>
        <v>643844.6300000001</v>
      </c>
      <c r="G53" s="86">
        <f t="shared" si="18"/>
        <v>10000</v>
      </c>
      <c r="H53" s="86">
        <f t="shared" si="18"/>
        <v>0</v>
      </c>
      <c r="I53" s="86">
        <f t="shared" si="18"/>
        <v>15995</v>
      </c>
      <c r="J53" s="86">
        <f t="shared" si="18"/>
        <v>40503</v>
      </c>
      <c r="K53" s="86">
        <f t="shared" si="18"/>
        <v>0</v>
      </c>
      <c r="L53" s="86">
        <f t="shared" si="18"/>
        <v>45433</v>
      </c>
      <c r="M53" s="86">
        <f t="shared" si="18"/>
        <v>144613.88</v>
      </c>
      <c r="N53" s="86">
        <f t="shared" si="18"/>
        <v>0</v>
      </c>
      <c r="O53" s="86">
        <f t="shared" si="18"/>
        <v>235911.12999999998</v>
      </c>
      <c r="P53" s="86">
        <f t="shared" si="18"/>
        <v>381772.4</v>
      </c>
      <c r="Q53" s="86">
        <f t="shared" si="18"/>
        <v>0</v>
      </c>
      <c r="R53" s="86">
        <f t="shared" si="18"/>
        <v>425719.9700000001</v>
      </c>
      <c r="S53" s="86">
        <f t="shared" si="18"/>
        <v>9800</v>
      </c>
      <c r="T53" s="86">
        <f t="shared" si="18"/>
        <v>0</v>
      </c>
      <c r="U53" s="86">
        <f t="shared" si="18"/>
        <v>30162.050000000003</v>
      </c>
      <c r="V53" s="86">
        <f t="shared" si="18"/>
        <v>8000</v>
      </c>
      <c r="W53" s="86">
        <f t="shared" si="18"/>
        <v>0</v>
      </c>
      <c r="X53" s="86">
        <f t="shared" si="18"/>
        <v>10000</v>
      </c>
      <c r="Y53" s="86">
        <f t="shared" si="18"/>
        <v>44728.74</v>
      </c>
      <c r="Z53" s="86">
        <f t="shared" si="18"/>
        <v>0</v>
      </c>
      <c r="AA53" s="86">
        <f t="shared" si="18"/>
        <v>81665.36</v>
      </c>
      <c r="AB53" s="86">
        <f t="shared" si="18"/>
        <v>142057.65</v>
      </c>
      <c r="AC53" s="86">
        <f t="shared" si="18"/>
        <v>0</v>
      </c>
      <c r="AD53" s="86">
        <f t="shared" si="18"/>
        <v>174852.1</v>
      </c>
      <c r="AE53" s="86">
        <f t="shared" si="18"/>
        <v>257828.30000000002</v>
      </c>
      <c r="AF53" s="86">
        <f t="shared" si="18"/>
        <v>0</v>
      </c>
      <c r="AG53" s="86">
        <f t="shared" si="18"/>
        <v>509961.14</v>
      </c>
      <c r="AH53" s="86">
        <f t="shared" si="18"/>
        <v>24609.25</v>
      </c>
      <c r="AI53" s="86">
        <f t="shared" si="18"/>
        <v>0</v>
      </c>
      <c r="AJ53" s="86">
        <f aca="true" t="shared" si="19" ref="AJ53:BT53">AJ20+AJ28+AJ35+AJ42+AJ46+AJ51</f>
        <v>38331.19</v>
      </c>
      <c r="AK53" s="86">
        <f t="shared" si="19"/>
        <v>554377.11</v>
      </c>
      <c r="AL53" s="86">
        <f t="shared" si="19"/>
        <v>0</v>
      </c>
      <c r="AM53" s="86">
        <f t="shared" si="19"/>
        <v>610153.52</v>
      </c>
      <c r="AN53" s="86">
        <f t="shared" si="19"/>
        <v>2500</v>
      </c>
      <c r="AO53" s="86">
        <f t="shared" si="19"/>
        <v>0</v>
      </c>
      <c r="AP53" s="86">
        <f t="shared" si="19"/>
        <v>2500</v>
      </c>
      <c r="AQ53" s="86">
        <f t="shared" si="19"/>
        <v>15625</v>
      </c>
      <c r="AR53" s="86">
        <f t="shared" si="19"/>
        <v>0</v>
      </c>
      <c r="AS53" s="86">
        <f t="shared" si="19"/>
        <v>19830.57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24100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36024.18</v>
      </c>
      <c r="BJ53" s="86">
        <f t="shared" si="19"/>
        <v>0</v>
      </c>
      <c r="BK53" s="86">
        <f t="shared" si="19"/>
        <v>7000</v>
      </c>
      <c r="BL53" s="86">
        <f t="shared" si="19"/>
        <v>10000</v>
      </c>
      <c r="BM53" s="86">
        <f t="shared" si="19"/>
        <v>0</v>
      </c>
      <c r="BN53" s="86">
        <f t="shared" si="19"/>
        <v>10000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578000</v>
      </c>
      <c r="BS53" s="86">
        <f t="shared" si="19"/>
        <v>0</v>
      </c>
      <c r="BT53" s="86">
        <f t="shared" si="19"/>
        <v>603466.4</v>
      </c>
      <c r="BU53" s="86">
        <f>BU8</f>
        <v>0</v>
      </c>
      <c r="BV53" s="102">
        <f>BV8+BV20+BV28+BV35+BV42+BV46+BV51</f>
        <v>2769833.25</v>
      </c>
      <c r="BW53" s="87">
        <f>BW20+BW28+BW35+BW42+BW46+BW51</f>
        <v>0</v>
      </c>
      <c r="BX53" s="87">
        <f>BX20+BX28+BX35+BX42+BX46+BX51</f>
        <v>3488926.06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238105.18000000002</v>
      </c>
      <c r="E10" s="89">
        <v>0</v>
      </c>
      <c r="F10" s="90"/>
      <c r="G10" s="88"/>
      <c r="H10" s="89"/>
      <c r="I10" s="90"/>
      <c r="J10" s="97">
        <v>32398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54352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324855.18000000005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21013</v>
      </c>
      <c r="E11" s="89">
        <v>0</v>
      </c>
      <c r="F11" s="90"/>
      <c r="G11" s="88"/>
      <c r="H11" s="89"/>
      <c r="I11" s="90"/>
      <c r="J11" s="97">
        <v>2155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3546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31502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121482.63</v>
      </c>
      <c r="E12" s="89">
        <v>0</v>
      </c>
      <c r="F12" s="90"/>
      <c r="G12" s="88">
        <v>0</v>
      </c>
      <c r="H12" s="89">
        <v>0</v>
      </c>
      <c r="I12" s="90"/>
      <c r="J12" s="97">
        <v>5950</v>
      </c>
      <c r="K12" s="89">
        <v>0</v>
      </c>
      <c r="L12" s="101"/>
      <c r="M12" s="91">
        <v>71778</v>
      </c>
      <c r="N12" s="89">
        <v>0</v>
      </c>
      <c r="O12" s="90"/>
      <c r="P12" s="91">
        <v>14000</v>
      </c>
      <c r="Q12" s="89">
        <v>0</v>
      </c>
      <c r="R12" s="90"/>
      <c r="S12" s="91">
        <v>4800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6700</v>
      </c>
      <c r="AC12" s="89">
        <v>0</v>
      </c>
      <c r="AD12" s="90"/>
      <c r="AE12" s="91">
        <v>61912.32</v>
      </c>
      <c r="AF12" s="89">
        <v>0</v>
      </c>
      <c r="AG12" s="90"/>
      <c r="AH12" s="91">
        <v>25000</v>
      </c>
      <c r="AI12" s="89">
        <v>0</v>
      </c>
      <c r="AJ12" s="90"/>
      <c r="AK12" s="91">
        <v>22640.7</v>
      </c>
      <c r="AL12" s="89">
        <v>0</v>
      </c>
      <c r="AM12" s="90"/>
      <c r="AN12" s="91"/>
      <c r="AO12" s="89"/>
      <c r="AP12" s="90"/>
      <c r="AQ12" s="91">
        <v>5125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339388.65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52800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69335.88</v>
      </c>
      <c r="N13" s="89">
        <v>0</v>
      </c>
      <c r="O13" s="90"/>
      <c r="P13" s="91">
        <v>13330.2</v>
      </c>
      <c r="Q13" s="89">
        <v>0</v>
      </c>
      <c r="R13" s="90"/>
      <c r="S13" s="91">
        <v>3000</v>
      </c>
      <c r="T13" s="89">
        <v>0</v>
      </c>
      <c r="U13" s="90"/>
      <c r="V13" s="91">
        <v>8000</v>
      </c>
      <c r="W13" s="89">
        <v>0</v>
      </c>
      <c r="X13" s="90"/>
      <c r="Y13" s="91">
        <v>0</v>
      </c>
      <c r="Z13" s="89">
        <v>0</v>
      </c>
      <c r="AA13" s="90"/>
      <c r="AB13" s="91">
        <v>83965.62</v>
      </c>
      <c r="AC13" s="89">
        <v>0</v>
      </c>
      <c r="AD13" s="90"/>
      <c r="AE13" s="91"/>
      <c r="AF13" s="89"/>
      <c r="AG13" s="90"/>
      <c r="AH13" s="91">
        <v>5100</v>
      </c>
      <c r="AI13" s="89">
        <v>0</v>
      </c>
      <c r="AJ13" s="90"/>
      <c r="AK13" s="91">
        <v>230035.95</v>
      </c>
      <c r="AL13" s="89">
        <v>0</v>
      </c>
      <c r="AM13" s="90"/>
      <c r="AN13" s="91">
        <v>0</v>
      </c>
      <c r="AO13" s="89">
        <v>0</v>
      </c>
      <c r="AP13" s="90"/>
      <c r="AQ13" s="91">
        <v>1000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466567.65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>
        <v>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1500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35515.86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44515.86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441900.81000000006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40503</v>
      </c>
      <c r="K20" s="78">
        <f t="shared" si="1"/>
        <v>0</v>
      </c>
      <c r="L20" s="77">
        <f t="shared" si="1"/>
        <v>0</v>
      </c>
      <c r="M20" s="98">
        <f t="shared" si="1"/>
        <v>141113.88</v>
      </c>
      <c r="N20" s="78">
        <f t="shared" si="1"/>
        <v>0</v>
      </c>
      <c r="O20" s="77">
        <f t="shared" si="1"/>
        <v>0</v>
      </c>
      <c r="P20" s="98">
        <f t="shared" si="1"/>
        <v>27330.2</v>
      </c>
      <c r="Q20" s="78">
        <f t="shared" si="1"/>
        <v>0</v>
      </c>
      <c r="R20" s="77">
        <f t="shared" si="1"/>
        <v>0</v>
      </c>
      <c r="S20" s="98">
        <f t="shared" si="1"/>
        <v>7800</v>
      </c>
      <c r="T20" s="78">
        <f t="shared" si="1"/>
        <v>0</v>
      </c>
      <c r="U20" s="77">
        <f t="shared" si="1"/>
        <v>0</v>
      </c>
      <c r="V20" s="98">
        <f t="shared" si="1"/>
        <v>8000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94953.62</v>
      </c>
      <c r="AC20" s="78">
        <f t="shared" si="1"/>
        <v>0</v>
      </c>
      <c r="AD20" s="77">
        <f t="shared" si="1"/>
        <v>0</v>
      </c>
      <c r="AE20" s="98">
        <f t="shared" si="1"/>
        <v>63412.32</v>
      </c>
      <c r="AF20" s="78">
        <f t="shared" si="1"/>
        <v>0</v>
      </c>
      <c r="AG20" s="77">
        <f t="shared" si="1"/>
        <v>0</v>
      </c>
      <c r="AH20" s="98">
        <f t="shared" si="1"/>
        <v>30100</v>
      </c>
      <c r="AI20" s="78">
        <f t="shared" si="1"/>
        <v>0</v>
      </c>
      <c r="AJ20" s="77">
        <f t="shared" si="1"/>
        <v>0</v>
      </c>
      <c r="AK20" s="98">
        <f t="shared" si="1"/>
        <v>312074.65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6125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35515.86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1208829.34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19500</v>
      </c>
      <c r="E24" s="89">
        <v>0</v>
      </c>
      <c r="F24" s="90"/>
      <c r="G24" s="88">
        <v>10000</v>
      </c>
      <c r="H24" s="89">
        <v>0</v>
      </c>
      <c r="I24" s="90"/>
      <c r="J24" s="97"/>
      <c r="K24" s="89"/>
      <c r="L24" s="101"/>
      <c r="M24" s="97">
        <v>5000</v>
      </c>
      <c r="N24" s="89">
        <v>0</v>
      </c>
      <c r="O24" s="101"/>
      <c r="P24" s="97">
        <v>3173700</v>
      </c>
      <c r="Q24" s="89">
        <v>0</v>
      </c>
      <c r="R24" s="101"/>
      <c r="S24" s="97">
        <v>352000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23697.56</v>
      </c>
      <c r="AC24" s="89">
        <v>0</v>
      </c>
      <c r="AD24" s="101"/>
      <c r="AE24" s="97">
        <v>1687392.28</v>
      </c>
      <c r="AF24" s="89">
        <v>0</v>
      </c>
      <c r="AG24" s="101"/>
      <c r="AH24" s="97"/>
      <c r="AI24" s="89"/>
      <c r="AJ24" s="101"/>
      <c r="AK24" s="97">
        <v>10000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5281289.84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19500</v>
      </c>
      <c r="E28" s="78">
        <f t="shared" si="3"/>
        <v>0</v>
      </c>
      <c r="F28" s="79">
        <f t="shared" si="3"/>
        <v>0</v>
      </c>
      <c r="G28" s="85">
        <f t="shared" si="3"/>
        <v>10000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5000</v>
      </c>
      <c r="N28" s="78">
        <f t="shared" si="3"/>
        <v>0</v>
      </c>
      <c r="O28" s="77">
        <f t="shared" si="3"/>
        <v>0</v>
      </c>
      <c r="P28" s="98">
        <f t="shared" si="3"/>
        <v>3173700</v>
      </c>
      <c r="Q28" s="78">
        <f t="shared" si="3"/>
        <v>0</v>
      </c>
      <c r="R28" s="77">
        <f t="shared" si="3"/>
        <v>0</v>
      </c>
      <c r="S28" s="98">
        <f t="shared" si="3"/>
        <v>352000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23697.56</v>
      </c>
      <c r="AC28" s="78">
        <f t="shared" si="3"/>
        <v>0</v>
      </c>
      <c r="AD28" s="77">
        <f t="shared" si="3"/>
        <v>0</v>
      </c>
      <c r="AE28" s="98">
        <f t="shared" si="3"/>
        <v>1687392.28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17000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5290789.84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473000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473000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/>
      <c r="BU50" s="76"/>
      <c r="BV50" s="85">
        <f t="shared" si="9"/>
        <v>105000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578000</v>
      </c>
      <c r="BS51" s="78">
        <f>BS49+BS50</f>
        <v>0</v>
      </c>
      <c r="BT51" s="77">
        <f>BT49+BT50</f>
        <v>0</v>
      </c>
      <c r="BU51" s="85"/>
      <c r="BV51" s="85">
        <f>BV49+BV50</f>
        <v>578000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461400.81000000006</v>
      </c>
      <c r="E53" s="86">
        <f t="shared" si="11"/>
        <v>0</v>
      </c>
      <c r="F53" s="86">
        <f t="shared" si="11"/>
        <v>0</v>
      </c>
      <c r="G53" s="86">
        <f t="shared" si="11"/>
        <v>10000</v>
      </c>
      <c r="H53" s="86">
        <f t="shared" si="11"/>
        <v>0</v>
      </c>
      <c r="I53" s="86">
        <f t="shared" si="11"/>
        <v>0</v>
      </c>
      <c r="J53" s="86">
        <f t="shared" si="11"/>
        <v>40503</v>
      </c>
      <c r="K53" s="86">
        <f t="shared" si="11"/>
        <v>0</v>
      </c>
      <c r="L53" s="86">
        <f t="shared" si="11"/>
        <v>0</v>
      </c>
      <c r="M53" s="86">
        <f t="shared" si="11"/>
        <v>146113.88</v>
      </c>
      <c r="N53" s="86">
        <f t="shared" si="11"/>
        <v>0</v>
      </c>
      <c r="O53" s="86">
        <f t="shared" si="11"/>
        <v>0</v>
      </c>
      <c r="P53" s="86">
        <f t="shared" si="11"/>
        <v>3201030.2</v>
      </c>
      <c r="Q53" s="86">
        <f t="shared" si="11"/>
        <v>0</v>
      </c>
      <c r="R53" s="86">
        <f t="shared" si="11"/>
        <v>0</v>
      </c>
      <c r="S53" s="86">
        <f t="shared" si="11"/>
        <v>359800</v>
      </c>
      <c r="T53" s="86">
        <f t="shared" si="11"/>
        <v>0</v>
      </c>
      <c r="U53" s="86">
        <f t="shared" si="11"/>
        <v>0</v>
      </c>
      <c r="V53" s="86">
        <f t="shared" si="11"/>
        <v>8000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118651.18</v>
      </c>
      <c r="AC53" s="86">
        <f t="shared" si="11"/>
        <v>0</v>
      </c>
      <c r="AD53" s="86">
        <f t="shared" si="11"/>
        <v>0</v>
      </c>
      <c r="AE53" s="86">
        <f t="shared" si="11"/>
        <v>1750804.6</v>
      </c>
      <c r="AF53" s="86">
        <f t="shared" si="11"/>
        <v>0</v>
      </c>
      <c r="AG53" s="86">
        <f t="shared" si="11"/>
        <v>0</v>
      </c>
      <c r="AH53" s="86">
        <f t="shared" si="11"/>
        <v>30100</v>
      </c>
      <c r="AI53" s="86">
        <f t="shared" si="11"/>
        <v>0</v>
      </c>
      <c r="AJ53" s="86">
        <f t="shared" si="11"/>
        <v>0</v>
      </c>
      <c r="AK53" s="86">
        <f t="shared" si="11"/>
        <v>329074.65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8625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35515.86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7087619.18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238105.18000000002</v>
      </c>
      <c r="E10" s="89">
        <v>0</v>
      </c>
      <c r="F10" s="90"/>
      <c r="G10" s="88"/>
      <c r="H10" s="89"/>
      <c r="I10" s="90"/>
      <c r="J10" s="97">
        <v>32398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54352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324855.18000000005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21013</v>
      </c>
      <c r="E11" s="89">
        <v>0</v>
      </c>
      <c r="F11" s="90"/>
      <c r="G11" s="88"/>
      <c r="H11" s="89"/>
      <c r="I11" s="90"/>
      <c r="J11" s="97">
        <v>2155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3546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31502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121482.63</v>
      </c>
      <c r="E12" s="89">
        <v>0</v>
      </c>
      <c r="F12" s="90"/>
      <c r="G12" s="88">
        <v>0</v>
      </c>
      <c r="H12" s="89">
        <v>0</v>
      </c>
      <c r="I12" s="90"/>
      <c r="J12" s="97">
        <v>5950</v>
      </c>
      <c r="K12" s="89">
        <v>0</v>
      </c>
      <c r="L12" s="101"/>
      <c r="M12" s="91">
        <v>55058</v>
      </c>
      <c r="N12" s="89">
        <v>0</v>
      </c>
      <c r="O12" s="90"/>
      <c r="P12" s="91">
        <v>14000</v>
      </c>
      <c r="Q12" s="89">
        <v>0</v>
      </c>
      <c r="R12" s="90"/>
      <c r="S12" s="91">
        <v>4800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6700</v>
      </c>
      <c r="AC12" s="89">
        <v>0</v>
      </c>
      <c r="AD12" s="90"/>
      <c r="AE12" s="91">
        <v>61912.32</v>
      </c>
      <c r="AF12" s="89">
        <v>0</v>
      </c>
      <c r="AG12" s="90"/>
      <c r="AH12" s="91">
        <v>25000</v>
      </c>
      <c r="AI12" s="89">
        <v>0</v>
      </c>
      <c r="AJ12" s="90"/>
      <c r="AK12" s="91">
        <v>22640.7</v>
      </c>
      <c r="AL12" s="89">
        <v>0</v>
      </c>
      <c r="AM12" s="90"/>
      <c r="AN12" s="91"/>
      <c r="AO12" s="89"/>
      <c r="AP12" s="90"/>
      <c r="AQ12" s="91">
        <v>5125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322668.65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53800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65967.72</v>
      </c>
      <c r="N13" s="89">
        <v>0</v>
      </c>
      <c r="O13" s="90"/>
      <c r="P13" s="91">
        <v>13330.2</v>
      </c>
      <c r="Q13" s="89">
        <v>0</v>
      </c>
      <c r="R13" s="90"/>
      <c r="S13" s="91">
        <v>3000</v>
      </c>
      <c r="T13" s="89">
        <v>0</v>
      </c>
      <c r="U13" s="90"/>
      <c r="V13" s="91">
        <v>8000</v>
      </c>
      <c r="W13" s="89">
        <v>0</v>
      </c>
      <c r="X13" s="90"/>
      <c r="Y13" s="91">
        <v>0</v>
      </c>
      <c r="Z13" s="89">
        <v>0</v>
      </c>
      <c r="AA13" s="90"/>
      <c r="AB13" s="91">
        <v>83965.62</v>
      </c>
      <c r="AC13" s="89">
        <v>0</v>
      </c>
      <c r="AD13" s="90"/>
      <c r="AE13" s="91"/>
      <c r="AF13" s="89"/>
      <c r="AG13" s="90"/>
      <c r="AH13" s="91">
        <v>5100</v>
      </c>
      <c r="AI13" s="89">
        <v>0</v>
      </c>
      <c r="AJ13" s="90"/>
      <c r="AK13" s="91">
        <v>203535.95</v>
      </c>
      <c r="AL13" s="89">
        <v>0</v>
      </c>
      <c r="AM13" s="90"/>
      <c r="AN13" s="91">
        <v>0</v>
      </c>
      <c r="AO13" s="89">
        <v>0</v>
      </c>
      <c r="AP13" s="90"/>
      <c r="AQ13" s="91">
        <v>1000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437699.49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>
        <v>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1500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35527.81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44527.81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442900.81000000006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40503</v>
      </c>
      <c r="K20" s="78">
        <f t="shared" si="1"/>
        <v>0</v>
      </c>
      <c r="L20" s="77">
        <f t="shared" si="1"/>
        <v>0</v>
      </c>
      <c r="M20" s="98">
        <f t="shared" si="1"/>
        <v>121025.72</v>
      </c>
      <c r="N20" s="78">
        <f t="shared" si="1"/>
        <v>0</v>
      </c>
      <c r="O20" s="77">
        <f t="shared" si="1"/>
        <v>0</v>
      </c>
      <c r="P20" s="98">
        <f t="shared" si="1"/>
        <v>27330.2</v>
      </c>
      <c r="Q20" s="78">
        <f t="shared" si="1"/>
        <v>0</v>
      </c>
      <c r="R20" s="77">
        <f t="shared" si="1"/>
        <v>0</v>
      </c>
      <c r="S20" s="98">
        <f t="shared" si="1"/>
        <v>7800</v>
      </c>
      <c r="T20" s="78">
        <f t="shared" si="1"/>
        <v>0</v>
      </c>
      <c r="U20" s="77">
        <f t="shared" si="1"/>
        <v>0</v>
      </c>
      <c r="V20" s="98">
        <f t="shared" si="1"/>
        <v>8000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94953.62</v>
      </c>
      <c r="AC20" s="78">
        <f t="shared" si="1"/>
        <v>0</v>
      </c>
      <c r="AD20" s="77">
        <f t="shared" si="1"/>
        <v>0</v>
      </c>
      <c r="AE20" s="98">
        <f t="shared" si="1"/>
        <v>63412.32</v>
      </c>
      <c r="AF20" s="78">
        <f t="shared" si="1"/>
        <v>0</v>
      </c>
      <c r="AG20" s="77">
        <f t="shared" si="1"/>
        <v>0</v>
      </c>
      <c r="AH20" s="98">
        <f t="shared" si="1"/>
        <v>30100</v>
      </c>
      <c r="AI20" s="78">
        <f t="shared" si="1"/>
        <v>0</v>
      </c>
      <c r="AJ20" s="77">
        <f t="shared" si="1"/>
        <v>0</v>
      </c>
      <c r="AK20" s="98">
        <f t="shared" si="1"/>
        <v>285574.65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6125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35527.81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1163253.1300000001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19500</v>
      </c>
      <c r="E24" s="89">
        <v>0</v>
      </c>
      <c r="F24" s="90"/>
      <c r="G24" s="88">
        <v>10000</v>
      </c>
      <c r="H24" s="89">
        <v>0</v>
      </c>
      <c r="I24" s="90"/>
      <c r="J24" s="97"/>
      <c r="K24" s="89"/>
      <c r="L24" s="101"/>
      <c r="M24" s="97">
        <v>5000</v>
      </c>
      <c r="N24" s="89">
        <v>0</v>
      </c>
      <c r="O24" s="101"/>
      <c r="P24" s="97">
        <v>3500</v>
      </c>
      <c r="Q24" s="89">
        <v>0</v>
      </c>
      <c r="R24" s="101"/>
      <c r="S24" s="97">
        <v>2000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3500</v>
      </c>
      <c r="AC24" s="89">
        <v>0</v>
      </c>
      <c r="AD24" s="101"/>
      <c r="AE24" s="97">
        <v>49968.49</v>
      </c>
      <c r="AF24" s="89">
        <v>0</v>
      </c>
      <c r="AG24" s="101"/>
      <c r="AH24" s="97"/>
      <c r="AI24" s="89"/>
      <c r="AJ24" s="101"/>
      <c r="AK24" s="97">
        <v>10000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103468.48999999999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19500</v>
      </c>
      <c r="E28" s="78">
        <f t="shared" si="3"/>
        <v>0</v>
      </c>
      <c r="F28" s="79">
        <f t="shared" si="3"/>
        <v>0</v>
      </c>
      <c r="G28" s="85">
        <f t="shared" si="3"/>
        <v>10000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5000</v>
      </c>
      <c r="N28" s="78">
        <f t="shared" si="3"/>
        <v>0</v>
      </c>
      <c r="O28" s="77">
        <f t="shared" si="3"/>
        <v>0</v>
      </c>
      <c r="P28" s="98">
        <f t="shared" si="3"/>
        <v>3500</v>
      </c>
      <c r="Q28" s="78">
        <f t="shared" si="3"/>
        <v>0</v>
      </c>
      <c r="R28" s="77">
        <f t="shared" si="3"/>
        <v>0</v>
      </c>
      <c r="S28" s="98">
        <f t="shared" si="3"/>
        <v>2000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3500</v>
      </c>
      <c r="AC28" s="78">
        <f t="shared" si="3"/>
        <v>0</v>
      </c>
      <c r="AD28" s="77">
        <f t="shared" si="3"/>
        <v>0</v>
      </c>
      <c r="AE28" s="98">
        <f t="shared" si="3"/>
        <v>49968.49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17000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112968.48999999999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473000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473000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/>
      <c r="BU50" s="76"/>
      <c r="BV50" s="85">
        <f t="shared" si="9"/>
        <v>105000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578000</v>
      </c>
      <c r="BS51" s="78">
        <f>BS49+BS50</f>
        <v>0</v>
      </c>
      <c r="BT51" s="77">
        <f>BT49+BT50</f>
        <v>0</v>
      </c>
      <c r="BU51" s="85"/>
      <c r="BV51" s="85">
        <f>BV49+BV50</f>
        <v>578000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462400.81000000006</v>
      </c>
      <c r="E53" s="86">
        <f t="shared" si="11"/>
        <v>0</v>
      </c>
      <c r="F53" s="86">
        <f t="shared" si="11"/>
        <v>0</v>
      </c>
      <c r="G53" s="86">
        <f t="shared" si="11"/>
        <v>10000</v>
      </c>
      <c r="H53" s="86">
        <f t="shared" si="11"/>
        <v>0</v>
      </c>
      <c r="I53" s="86">
        <f t="shared" si="11"/>
        <v>0</v>
      </c>
      <c r="J53" s="86">
        <f t="shared" si="11"/>
        <v>40503</v>
      </c>
      <c r="K53" s="86">
        <f t="shared" si="11"/>
        <v>0</v>
      </c>
      <c r="L53" s="86">
        <f t="shared" si="11"/>
        <v>0</v>
      </c>
      <c r="M53" s="86">
        <f t="shared" si="11"/>
        <v>126025.72</v>
      </c>
      <c r="N53" s="86">
        <f t="shared" si="11"/>
        <v>0</v>
      </c>
      <c r="O53" s="86">
        <f t="shared" si="11"/>
        <v>0</v>
      </c>
      <c r="P53" s="86">
        <f t="shared" si="11"/>
        <v>30830.2</v>
      </c>
      <c r="Q53" s="86">
        <f t="shared" si="11"/>
        <v>0</v>
      </c>
      <c r="R53" s="86">
        <f t="shared" si="11"/>
        <v>0</v>
      </c>
      <c r="S53" s="86">
        <f t="shared" si="11"/>
        <v>9800</v>
      </c>
      <c r="T53" s="86">
        <f t="shared" si="11"/>
        <v>0</v>
      </c>
      <c r="U53" s="86">
        <f t="shared" si="11"/>
        <v>0</v>
      </c>
      <c r="V53" s="86">
        <f t="shared" si="11"/>
        <v>8000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98453.62</v>
      </c>
      <c r="AC53" s="86">
        <f t="shared" si="11"/>
        <v>0</v>
      </c>
      <c r="AD53" s="86">
        <f t="shared" si="11"/>
        <v>0</v>
      </c>
      <c r="AE53" s="86">
        <f t="shared" si="11"/>
        <v>113380.81</v>
      </c>
      <c r="AF53" s="86">
        <f t="shared" si="11"/>
        <v>0</v>
      </c>
      <c r="AG53" s="86">
        <f t="shared" si="11"/>
        <v>0</v>
      </c>
      <c r="AH53" s="86">
        <f t="shared" si="11"/>
        <v>30100</v>
      </c>
      <c r="AI53" s="86">
        <f t="shared" si="11"/>
        <v>0</v>
      </c>
      <c r="AJ53" s="86">
        <f t="shared" si="11"/>
        <v>0</v>
      </c>
      <c r="AK53" s="86">
        <f t="shared" si="11"/>
        <v>302574.65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8625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35527.81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1864221.62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2018-04-10T09:30:20Z</dcterms:modified>
  <cp:category/>
  <cp:version/>
  <cp:contentType/>
  <cp:contentStatus/>
</cp:coreProperties>
</file>