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<sst xmlns="http://schemas.openxmlformats.org/spreadsheetml/2006/main" count="870" uniqueCount="152">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</sst>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3800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250000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171295</v>
      </c>
      <c r="E10" s="45">
        <v>251513.22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250</v>
      </c>
      <c r="E13" s="45">
        <v>250</v>
      </c>
    </row>
    <row r="14" spans="2:5" ht="15">
      <c r="B14" s="13">
        <v>10301</v>
      </c>
      <c r="C14" s="54" t="s">
        <v>11</v>
      </c>
      <c r="D14" s="39">
        <v>107115</v>
      </c>
      <c r="E14" s="45">
        <v>140847.98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278660</v>
      </c>
      <c r="E16" s="51">
        <f>E10+E11+E12+E13+E14+E15</f>
        <v>392611.2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75900</v>
      </c>
      <c r="E18" s="45">
        <v>128436.39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75900</v>
      </c>
      <c r="E23" s="51">
        <f>E18+E19+E20+E21+E22</f>
        <v>128436.39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70470</v>
      </c>
      <c r="E25" s="45">
        <v>112381.85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36000</v>
      </c>
      <c r="E29" s="50">
        <v>36928.770000000004</v>
      </c>
    </row>
    <row r="30" spans="2:5" ht="15.75" thickBot="1">
      <c r="B30" s="16">
        <v>30000</v>
      </c>
      <c r="C30" s="15" t="s">
        <v>32</v>
      </c>
      <c r="D30" s="48">
        <f>D25+D26+D27+D28+D29</f>
        <v>106480</v>
      </c>
      <c r="E30" s="51">
        <f>E25+E26+E27+E28+E29</f>
        <v>149320.62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152000</v>
      </c>
      <c r="E33" s="59">
        <v>1027995.18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4680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155000</v>
      </c>
      <c r="E37" s="51">
        <f>E32+E33+E34+E35+E36</f>
        <v>1035675.18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115000</v>
      </c>
      <c r="E51" s="62">
        <v>115000</v>
      </c>
    </row>
    <row r="52" spans="2:5" ht="15.75" thickBot="1">
      <c r="B52" s="16">
        <v>70000</v>
      </c>
      <c r="C52" s="15" t="s">
        <v>58</v>
      </c>
      <c r="D52" s="48">
        <f>D51</f>
        <v>115000</v>
      </c>
      <c r="E52" s="51">
        <f>E51</f>
        <v>115000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216000</v>
      </c>
      <c r="E54" s="45">
        <v>542165.0199999999</v>
      </c>
    </row>
    <row r="55" spans="2:5" ht="15">
      <c r="B55" s="13">
        <v>90200</v>
      </c>
      <c r="C55" s="54" t="s">
        <v>62</v>
      </c>
      <c r="D55" s="61">
        <v>8000</v>
      </c>
      <c r="E55" s="62">
        <v>8000</v>
      </c>
    </row>
    <row r="56" spans="2:5" ht="15.75" thickBot="1">
      <c r="B56" s="16">
        <v>90000</v>
      </c>
      <c r="C56" s="15" t="s">
        <v>63</v>
      </c>
      <c r="D56" s="48">
        <f>D54+D55</f>
        <v>224000</v>
      </c>
      <c r="E56" s="51">
        <f>E54+E55</f>
        <v>550165.0199999999</v>
      </c>
    </row>
    <row r="57" spans="2:5" ht="16.5" thickBot="1" thickTop="1">
      <c r="B57" s="109" t="s">
        <v>64</v>
      </c>
      <c r="C57" s="110"/>
      <c r="D57" s="52">
        <f>D16+D23+D30+D37+D43+D49+D52+D56</f>
        <v>955040</v>
      </c>
      <c r="E57" s="55">
        <f>E16+E23+E30+E37+E43+E49+E52+E56</f>
        <v>2371208.41</v>
      </c>
    </row>
    <row r="58" spans="2:5" ht="16.5" thickBot="1" thickTop="1">
      <c r="B58" s="109" t="s">
        <v>65</v>
      </c>
      <c r="C58" s="110"/>
      <c r="D58" s="52">
        <f>D57+D5+D6+D7+D8</f>
        <v>958840</v>
      </c>
      <c r="E58" s="55">
        <f>E57+E5+E6+E7+E8</f>
        <v>2621208.41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170776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250</v>
      </c>
      <c r="E13" s="45"/>
    </row>
    <row r="14" spans="2:5" ht="15">
      <c r="B14" s="13">
        <v>10301</v>
      </c>
      <c r="C14" s="54" t="s">
        <v>11</v>
      </c>
      <c r="D14" s="39">
        <v>106203.06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277229.06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75620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75620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67470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36000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103480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82000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115000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115000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216000</v>
      </c>
      <c r="E54" s="45"/>
    </row>
    <row r="55" spans="2:5" ht="15">
      <c r="B55" s="13">
        <v>90200</v>
      </c>
      <c r="C55" s="54" t="s">
        <v>62</v>
      </c>
      <c r="D55" s="61">
        <v>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880329.06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880329.06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170776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250</v>
      </c>
      <c r="E13" s="45"/>
    </row>
    <row r="14" spans="2:5" ht="15">
      <c r="B14" s="13">
        <v>10301</v>
      </c>
      <c r="C14" s="54" t="s">
        <v>11</v>
      </c>
      <c r="D14" s="39">
        <v>106393.06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277419.06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75410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75410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67470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36000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103480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82000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115000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115000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216000</v>
      </c>
      <c r="E54" s="45"/>
    </row>
    <row r="55" spans="2:5" ht="15">
      <c r="B55" s="13">
        <v>90200</v>
      </c>
      <c r="C55" s="54" t="s">
        <v>62</v>
      </c>
      <c r="D55" s="61">
        <v>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880309.06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880309.06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120250</v>
      </c>
      <c r="E10" s="89">
        <v>0</v>
      </c>
      <c r="F10" s="90">
        <v>150119.58000000002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47000</v>
      </c>
      <c r="AF10" s="89">
        <v>0</v>
      </c>
      <c r="AG10" s="90">
        <v>64770.37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167250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214889.95</v>
      </c>
    </row>
    <row r="11" spans="2:76" ht="15">
      <c r="B11" s="13">
        <v>102</v>
      </c>
      <c r="C11" s="25" t="s">
        <v>92</v>
      </c>
      <c r="D11" s="88">
        <v>9100</v>
      </c>
      <c r="E11" s="89">
        <v>0</v>
      </c>
      <c r="F11" s="90">
        <v>11067.990000000002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3400</v>
      </c>
      <c r="AF11" s="89">
        <v>0</v>
      </c>
      <c r="AG11" s="90">
        <v>5304.62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12500</v>
      </c>
      <c r="BW11" s="77">
        <f t="shared" si="1"/>
        <v>0</v>
      </c>
      <c r="BX11" s="79">
        <f t="shared" si="2"/>
        <v>16372.61</v>
      </c>
    </row>
    <row r="12" spans="2:76" ht="15">
      <c r="B12" s="13">
        <v>103</v>
      </c>
      <c r="C12" s="25" t="s">
        <v>93</v>
      </c>
      <c r="D12" s="88">
        <v>66972.93</v>
      </c>
      <c r="E12" s="89">
        <v>0</v>
      </c>
      <c r="F12" s="90">
        <v>130347.20999999999</v>
      </c>
      <c r="G12" s="88"/>
      <c r="H12" s="89"/>
      <c r="I12" s="90"/>
      <c r="J12" s="97"/>
      <c r="K12" s="89"/>
      <c r="L12" s="101"/>
      <c r="M12" s="91">
        <v>10500</v>
      </c>
      <c r="N12" s="89">
        <v>0</v>
      </c>
      <c r="O12" s="90">
        <v>17854.75</v>
      </c>
      <c r="P12" s="91">
        <v>900</v>
      </c>
      <c r="Q12" s="89">
        <v>0</v>
      </c>
      <c r="R12" s="90">
        <v>1219.51</v>
      </c>
      <c r="S12" s="91">
        <v>0</v>
      </c>
      <c r="T12" s="89">
        <v>0</v>
      </c>
      <c r="U12" s="90">
        <v>0</v>
      </c>
      <c r="V12" s="91">
        <v>2000</v>
      </c>
      <c r="W12" s="89">
        <v>0</v>
      </c>
      <c r="X12" s="90">
        <v>3200</v>
      </c>
      <c r="Y12" s="91"/>
      <c r="Z12" s="89"/>
      <c r="AA12" s="90"/>
      <c r="AB12" s="91">
        <v>50300</v>
      </c>
      <c r="AC12" s="89">
        <v>0</v>
      </c>
      <c r="AD12" s="90">
        <v>63263.97</v>
      </c>
      <c r="AE12" s="91">
        <v>56100</v>
      </c>
      <c r="AF12" s="89">
        <v>0</v>
      </c>
      <c r="AG12" s="90">
        <v>68352.89</v>
      </c>
      <c r="AH12" s="91"/>
      <c r="AI12" s="89"/>
      <c r="AJ12" s="90"/>
      <c r="AK12" s="91">
        <v>1300</v>
      </c>
      <c r="AL12" s="89">
        <v>0</v>
      </c>
      <c r="AM12" s="90">
        <v>1999.1599999999999</v>
      </c>
      <c r="AN12" s="91">
        <v>0</v>
      </c>
      <c r="AO12" s="89">
        <v>0</v>
      </c>
      <c r="AP12" s="90">
        <v>0</v>
      </c>
      <c r="AQ12" s="91">
        <v>500</v>
      </c>
      <c r="AR12" s="89">
        <v>0</v>
      </c>
      <c r="AS12" s="90">
        <v>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188572.93</v>
      </c>
      <c r="BW12" s="77">
        <f t="shared" si="1"/>
        <v>0</v>
      </c>
      <c r="BX12" s="79">
        <f t="shared" si="2"/>
        <v>286737.49</v>
      </c>
    </row>
    <row r="13" spans="2:76" ht="15">
      <c r="B13" s="13">
        <v>104</v>
      </c>
      <c r="C13" s="25" t="s">
        <v>19</v>
      </c>
      <c r="D13" s="88">
        <v>40700</v>
      </c>
      <c r="E13" s="89">
        <v>0</v>
      </c>
      <c r="F13" s="90">
        <v>44569.229999999996</v>
      </c>
      <c r="G13" s="88"/>
      <c r="H13" s="89"/>
      <c r="I13" s="90"/>
      <c r="J13" s="97"/>
      <c r="K13" s="89"/>
      <c r="L13" s="101"/>
      <c r="M13" s="91">
        <v>900</v>
      </c>
      <c r="N13" s="89">
        <v>0</v>
      </c>
      <c r="O13" s="90">
        <v>900</v>
      </c>
      <c r="P13" s="91">
        <v>950</v>
      </c>
      <c r="Q13" s="89">
        <v>0</v>
      </c>
      <c r="R13" s="90">
        <v>1197.51</v>
      </c>
      <c r="S13" s="91">
        <v>0</v>
      </c>
      <c r="T13" s="89">
        <v>0</v>
      </c>
      <c r="U13" s="90">
        <v>0</v>
      </c>
      <c r="V13" s="91">
        <v>3500</v>
      </c>
      <c r="W13" s="89">
        <v>0</v>
      </c>
      <c r="X13" s="90">
        <v>8600</v>
      </c>
      <c r="Y13" s="91"/>
      <c r="Z13" s="89"/>
      <c r="AA13" s="90"/>
      <c r="AB13" s="91">
        <v>600</v>
      </c>
      <c r="AC13" s="89">
        <v>0</v>
      </c>
      <c r="AD13" s="90">
        <v>600</v>
      </c>
      <c r="AE13" s="91">
        <v>0</v>
      </c>
      <c r="AF13" s="89">
        <v>0</v>
      </c>
      <c r="AG13" s="90">
        <v>0</v>
      </c>
      <c r="AH13" s="91">
        <v>1000</v>
      </c>
      <c r="AI13" s="89">
        <v>0</v>
      </c>
      <c r="AJ13" s="90">
        <v>1000</v>
      </c>
      <c r="AK13" s="91">
        <v>17300</v>
      </c>
      <c r="AL13" s="89">
        <v>0</v>
      </c>
      <c r="AM13" s="90">
        <v>17300</v>
      </c>
      <c r="AN13" s="91">
        <v>0</v>
      </c>
      <c r="AO13" s="89">
        <v>0</v>
      </c>
      <c r="AP13" s="90">
        <v>0</v>
      </c>
      <c r="AQ13" s="91">
        <v>1160</v>
      </c>
      <c r="AR13" s="89">
        <v>0</v>
      </c>
      <c r="AS13" s="90">
        <v>22032.94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66110</v>
      </c>
      <c r="BW13" s="77">
        <f t="shared" si="1"/>
        <v>0</v>
      </c>
      <c r="BX13" s="79">
        <f t="shared" si="2"/>
        <v>96199.68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840</v>
      </c>
      <c r="E16" s="89">
        <v>0</v>
      </c>
      <c r="F16" s="90">
        <v>1328.76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80</v>
      </c>
      <c r="AF16" s="89">
        <v>0</v>
      </c>
      <c r="AG16" s="101">
        <v>220.57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920</v>
      </c>
      <c r="BW16" s="77">
        <f t="shared" si="1"/>
        <v>0</v>
      </c>
      <c r="BX16" s="79">
        <f t="shared" si="2"/>
        <v>1549.33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>
        <v>16200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4937.07</v>
      </c>
      <c r="BJ19" s="89">
        <v>0</v>
      </c>
      <c r="BK19" s="101">
        <v>3600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21137.07</v>
      </c>
      <c r="BW19" s="77">
        <f t="shared" si="1"/>
        <v>0</v>
      </c>
      <c r="BX19" s="79">
        <f t="shared" si="2"/>
        <v>19800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254562.93</v>
      </c>
      <c r="E20" s="78">
        <f t="shared" si="3"/>
        <v>0</v>
      </c>
      <c r="F20" s="79">
        <f t="shared" si="3"/>
        <v>354132.77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11400</v>
      </c>
      <c r="N20" s="78">
        <f t="shared" si="3"/>
        <v>0</v>
      </c>
      <c r="O20" s="77">
        <f t="shared" si="3"/>
        <v>18754.75</v>
      </c>
      <c r="P20" s="98">
        <f t="shared" si="3"/>
        <v>1850</v>
      </c>
      <c r="Q20" s="78">
        <f t="shared" si="3"/>
        <v>0</v>
      </c>
      <c r="R20" s="77">
        <f t="shared" si="3"/>
        <v>2417.02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5500</v>
      </c>
      <c r="W20" s="78">
        <f t="shared" si="3"/>
        <v>0</v>
      </c>
      <c r="X20" s="77">
        <f t="shared" si="3"/>
        <v>11800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50900</v>
      </c>
      <c r="AC20" s="78">
        <f t="shared" si="3"/>
        <v>0</v>
      </c>
      <c r="AD20" s="77">
        <f t="shared" si="3"/>
        <v>63863.97</v>
      </c>
      <c r="AE20" s="98">
        <f t="shared" si="3"/>
        <v>106580</v>
      </c>
      <c r="AF20" s="78">
        <f t="shared" si="3"/>
        <v>0</v>
      </c>
      <c r="AG20" s="77">
        <f t="shared" si="3"/>
        <v>138648.45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18600</v>
      </c>
      <c r="AL20" s="78">
        <f t="shared" si="3"/>
        <v>0</v>
      </c>
      <c r="AM20" s="77">
        <f t="shared" si="3"/>
        <v>19299.16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1660</v>
      </c>
      <c r="AR20" s="78">
        <f t="shared" si="3"/>
        <v>0</v>
      </c>
      <c r="AS20" s="77">
        <f t="shared" si="3"/>
        <v>22532.94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4937.07</v>
      </c>
      <c r="BJ20" s="78">
        <f t="shared" si="3"/>
        <v>0</v>
      </c>
      <c r="BK20" s="77">
        <f t="shared" si="3"/>
        <v>3600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456990</v>
      </c>
      <c r="BW20" s="77">
        <f>BW10+BW11+BW12+BW13+BW14+BW15+BW16+BW17+BW18+BW19</f>
        <v>0</v>
      </c>
      <c r="BX20" s="95">
        <f>BX10+BX11+BX12+BX13+BX14+BX15+BX16+BX17+BX18+BX19</f>
        <v>636049.0599999999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>
        <v>21764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5000</v>
      </c>
      <c r="AE24" s="97">
        <v>68000</v>
      </c>
      <c r="AF24" s="89">
        <v>0</v>
      </c>
      <c r="AG24" s="101">
        <v>735651.49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70000</v>
      </c>
      <c r="BW24" s="77">
        <f t="shared" si="4"/>
        <v>0</v>
      </c>
      <c r="BX24" s="79">
        <f t="shared" si="4"/>
        <v>762415.49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>
        <v>0</v>
      </c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89381.56</v>
      </c>
      <c r="G27" s="88"/>
      <c r="H27" s="89"/>
      <c r="I27" s="90"/>
      <c r="J27" s="97">
        <v>20000</v>
      </c>
      <c r="K27" s="89">
        <v>0</v>
      </c>
      <c r="L27" s="101">
        <v>20000</v>
      </c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>
        <v>50000</v>
      </c>
      <c r="Z27" s="89">
        <v>0</v>
      </c>
      <c r="AA27" s="101">
        <v>232305.6</v>
      </c>
      <c r="AB27" s="97">
        <v>0</v>
      </c>
      <c r="AC27" s="89">
        <v>0</v>
      </c>
      <c r="AD27" s="101">
        <v>3061.88</v>
      </c>
      <c r="AE27" s="97"/>
      <c r="AF27" s="89"/>
      <c r="AG27" s="101"/>
      <c r="AH27" s="97"/>
      <c r="AI27" s="89"/>
      <c r="AJ27" s="101"/>
      <c r="AK27" s="97">
        <v>15000</v>
      </c>
      <c r="AL27" s="89">
        <v>0</v>
      </c>
      <c r="AM27" s="101">
        <v>15000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85000</v>
      </c>
      <c r="BW27" s="77">
        <f t="shared" si="4"/>
        <v>0</v>
      </c>
      <c r="BX27" s="79">
        <f t="shared" si="4"/>
        <v>359749.04000000004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</v>
      </c>
      <c r="E28" s="78">
        <f t="shared" si="5"/>
        <v>0</v>
      </c>
      <c r="F28" s="79">
        <f t="shared" si="5"/>
        <v>111145.56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20000</v>
      </c>
      <c r="K28" s="78">
        <f t="shared" si="5"/>
        <v>0</v>
      </c>
      <c r="L28" s="77">
        <f t="shared" si="5"/>
        <v>20000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50000</v>
      </c>
      <c r="Z28" s="78">
        <f t="shared" si="5"/>
        <v>0</v>
      </c>
      <c r="AA28" s="77">
        <f t="shared" si="5"/>
        <v>232305.6</v>
      </c>
      <c r="AB28" s="98">
        <f t="shared" si="5"/>
        <v>0</v>
      </c>
      <c r="AC28" s="78">
        <f t="shared" si="5"/>
        <v>0</v>
      </c>
      <c r="AD28" s="77">
        <f t="shared" si="5"/>
        <v>8061.88</v>
      </c>
      <c r="AE28" s="98">
        <f t="shared" si="5"/>
        <v>68000</v>
      </c>
      <c r="AF28" s="78">
        <f t="shared" si="5"/>
        <v>0</v>
      </c>
      <c r="AG28" s="77">
        <f t="shared" si="5"/>
        <v>735651.49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15000</v>
      </c>
      <c r="AL28" s="78">
        <f t="shared" si="6"/>
        <v>0</v>
      </c>
      <c r="AM28" s="77">
        <f t="shared" si="6"/>
        <v>15000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155000</v>
      </c>
      <c r="BW28" s="77">
        <f>BW23+BW24+BW25+BW26+BW27</f>
        <v>0</v>
      </c>
      <c r="BX28" s="95">
        <f>BX23+BX24+BX25+BX26+BX27</f>
        <v>1122164.53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7850</v>
      </c>
      <c r="BM40" s="89">
        <v>0</v>
      </c>
      <c r="BN40" s="101">
        <v>17005.21</v>
      </c>
      <c r="BO40" s="97"/>
      <c r="BP40" s="89"/>
      <c r="BQ40" s="101"/>
      <c r="BR40" s="97"/>
      <c r="BS40" s="89"/>
      <c r="BT40" s="101"/>
      <c r="BU40" s="76"/>
      <c r="BV40" s="85">
        <f t="shared" si="10"/>
        <v>7850</v>
      </c>
      <c r="BW40" s="77">
        <f t="shared" si="10"/>
        <v>0</v>
      </c>
      <c r="BX40" s="79">
        <f t="shared" si="10"/>
        <v>17005.21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7850</v>
      </c>
      <c r="BM42" s="78">
        <f t="shared" si="12"/>
        <v>0</v>
      </c>
      <c r="BN42" s="77">
        <f t="shared" si="12"/>
        <v>17005.21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7850</v>
      </c>
      <c r="BW42" s="77">
        <f>BW38+BW39+BW40+BW41</f>
        <v>0</v>
      </c>
      <c r="BX42" s="95">
        <f>BX38+BX39+BX40+BX41</f>
        <v>17005.21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115000</v>
      </c>
      <c r="BP45" s="89">
        <v>0</v>
      </c>
      <c r="BQ45" s="101">
        <v>115000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115000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115000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115000</v>
      </c>
      <c r="BP46" s="78">
        <f>BP45</f>
        <v>0</v>
      </c>
      <c r="BQ46" s="95">
        <f>BQ45</f>
        <v>115000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115000</v>
      </c>
      <c r="BW46" s="77">
        <f>BW45</f>
        <v>0</v>
      </c>
      <c r="BX46" s="95">
        <f>BX45</f>
        <v>115000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216000</v>
      </c>
      <c r="BS49" s="89">
        <v>0</v>
      </c>
      <c r="BT49" s="101">
        <v>550752.32</v>
      </c>
      <c r="BU49" s="76"/>
      <c r="BV49" s="85">
        <f aca="true" t="shared" si="15" ref="BV49:BX50">D49+G49+J49+M49+P49+S49+V49+Y49+AB49+AE49+AH49+AK49+AN49+AQ49+AT49+AW49+AZ49+BC49+BF49+BI49+BL49+BO49+BR49</f>
        <v>216000</v>
      </c>
      <c r="BW49" s="77">
        <f t="shared" si="15"/>
        <v>0</v>
      </c>
      <c r="BX49" s="79">
        <f t="shared" si="15"/>
        <v>550752.32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>
        <v>9120</v>
      </c>
      <c r="BU50" s="76"/>
      <c r="BV50" s="85">
        <f t="shared" si="15"/>
        <v>8000</v>
      </c>
      <c r="BW50" s="77">
        <f t="shared" si="15"/>
        <v>0</v>
      </c>
      <c r="BX50" s="79">
        <f t="shared" si="15"/>
        <v>9120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224000</v>
      </c>
      <c r="BS51" s="78">
        <f>BS49+BS50</f>
        <v>0</v>
      </c>
      <c r="BT51" s="77">
        <f>BT49+BT50</f>
        <v>559872.32</v>
      </c>
      <c r="BU51" s="85"/>
      <c r="BV51" s="85">
        <f>BV49+BV50</f>
        <v>224000</v>
      </c>
      <c r="BW51" s="77">
        <f>BW49+BW50</f>
        <v>0</v>
      </c>
      <c r="BX51" s="95">
        <f>BX49+BX50</f>
        <v>559872.32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256562.93</v>
      </c>
      <c r="E53" s="86">
        <f t="shared" si="18"/>
        <v>0</v>
      </c>
      <c r="F53" s="86">
        <f t="shared" si="18"/>
        <v>465278.33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20000</v>
      </c>
      <c r="K53" s="86">
        <f t="shared" si="18"/>
        <v>0</v>
      </c>
      <c r="L53" s="86">
        <f t="shared" si="18"/>
        <v>20000</v>
      </c>
      <c r="M53" s="86">
        <f t="shared" si="18"/>
        <v>11400</v>
      </c>
      <c r="N53" s="86">
        <f t="shared" si="18"/>
        <v>0</v>
      </c>
      <c r="O53" s="86">
        <f t="shared" si="18"/>
        <v>18754.75</v>
      </c>
      <c r="P53" s="86">
        <f t="shared" si="18"/>
        <v>1850</v>
      </c>
      <c r="Q53" s="86">
        <f t="shared" si="18"/>
        <v>0</v>
      </c>
      <c r="R53" s="86">
        <f t="shared" si="18"/>
        <v>2417.02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5500</v>
      </c>
      <c r="W53" s="86">
        <f t="shared" si="18"/>
        <v>0</v>
      </c>
      <c r="X53" s="86">
        <f t="shared" si="18"/>
        <v>11800</v>
      </c>
      <c r="Y53" s="86">
        <f t="shared" si="18"/>
        <v>50000</v>
      </c>
      <c r="Z53" s="86">
        <f t="shared" si="18"/>
        <v>0</v>
      </c>
      <c r="AA53" s="86">
        <f t="shared" si="18"/>
        <v>232305.6</v>
      </c>
      <c r="AB53" s="86">
        <f t="shared" si="18"/>
        <v>50900</v>
      </c>
      <c r="AC53" s="86">
        <f t="shared" si="18"/>
        <v>0</v>
      </c>
      <c r="AD53" s="86">
        <f t="shared" si="18"/>
        <v>71925.85</v>
      </c>
      <c r="AE53" s="86">
        <f t="shared" si="18"/>
        <v>174580</v>
      </c>
      <c r="AF53" s="86">
        <f t="shared" si="18"/>
        <v>0</v>
      </c>
      <c r="AG53" s="86">
        <f t="shared" si="18"/>
        <v>874299.94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33600</v>
      </c>
      <c r="AL53" s="86">
        <f t="shared" si="19"/>
        <v>0</v>
      </c>
      <c r="AM53" s="86">
        <f t="shared" si="19"/>
        <v>34299.16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1660</v>
      </c>
      <c r="AR53" s="86">
        <f t="shared" si="19"/>
        <v>0</v>
      </c>
      <c r="AS53" s="86">
        <f t="shared" si="19"/>
        <v>22532.94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4937.07</v>
      </c>
      <c r="BJ53" s="86">
        <f t="shared" si="19"/>
        <v>0</v>
      </c>
      <c r="BK53" s="86">
        <f t="shared" si="19"/>
        <v>3600</v>
      </c>
      <c r="BL53" s="86">
        <f t="shared" si="19"/>
        <v>7850</v>
      </c>
      <c r="BM53" s="86">
        <f t="shared" si="19"/>
        <v>0</v>
      </c>
      <c r="BN53" s="86">
        <f t="shared" si="19"/>
        <v>17005.21</v>
      </c>
      <c r="BO53" s="86">
        <f t="shared" si="19"/>
        <v>115000</v>
      </c>
      <c r="BP53" s="86">
        <f t="shared" si="19"/>
        <v>0</v>
      </c>
      <c r="BQ53" s="86">
        <f t="shared" si="19"/>
        <v>115000</v>
      </c>
      <c r="BR53" s="86">
        <f t="shared" si="19"/>
        <v>224000</v>
      </c>
      <c r="BS53" s="86">
        <f t="shared" si="19"/>
        <v>0</v>
      </c>
      <c r="BT53" s="86">
        <f t="shared" si="19"/>
        <v>559872.32</v>
      </c>
      <c r="BU53" s="86">
        <f>BU8</f>
        <v>0</v>
      </c>
      <c r="BV53" s="102">
        <f>BV8+BV20+BV28+BV35+BV42+BV46+BV51</f>
        <v>958840</v>
      </c>
      <c r="BW53" s="87">
        <f>BW20+BW28+BW35+BW42+BW46+BW51</f>
        <v>0</v>
      </c>
      <c r="BX53" s="87">
        <f>BX20+BX28+BX35+BX42+BX46+BX51</f>
        <v>2450091.1199999996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107450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48000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155450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8700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68010.6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10500</v>
      </c>
      <c r="N12" s="89">
        <v>0</v>
      </c>
      <c r="O12" s="90"/>
      <c r="P12" s="91">
        <v>900</v>
      </c>
      <c r="Q12" s="89">
        <v>0</v>
      </c>
      <c r="R12" s="90"/>
      <c r="S12" s="91">
        <v>0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50300</v>
      </c>
      <c r="AC12" s="89">
        <v>0</v>
      </c>
      <c r="AD12" s="90"/>
      <c r="AE12" s="91">
        <v>56600</v>
      </c>
      <c r="AF12" s="89">
        <v>0</v>
      </c>
      <c r="AG12" s="90"/>
      <c r="AH12" s="91"/>
      <c r="AI12" s="89"/>
      <c r="AJ12" s="90"/>
      <c r="AK12" s="91">
        <v>2000</v>
      </c>
      <c r="AL12" s="89">
        <v>0</v>
      </c>
      <c r="AM12" s="90"/>
      <c r="AN12" s="91">
        <v>0</v>
      </c>
      <c r="AO12" s="89">
        <v>0</v>
      </c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190810.6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44700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900</v>
      </c>
      <c r="N13" s="89">
        <v>0</v>
      </c>
      <c r="O13" s="90"/>
      <c r="P13" s="91">
        <v>950</v>
      </c>
      <c r="Q13" s="89">
        <v>0</v>
      </c>
      <c r="R13" s="90"/>
      <c r="S13" s="91">
        <v>0</v>
      </c>
      <c r="T13" s="89">
        <v>0</v>
      </c>
      <c r="U13" s="90"/>
      <c r="V13" s="91">
        <v>4000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>
        <v>0</v>
      </c>
      <c r="AF13" s="89">
        <v>0</v>
      </c>
      <c r="AG13" s="90"/>
      <c r="AH13" s="91">
        <v>1000</v>
      </c>
      <c r="AI13" s="89">
        <v>0</v>
      </c>
      <c r="AJ13" s="90"/>
      <c r="AK13" s="91">
        <v>17500</v>
      </c>
      <c r="AL13" s="89">
        <v>0</v>
      </c>
      <c r="AM13" s="90"/>
      <c r="AN13" s="91">
        <v>0</v>
      </c>
      <c r="AO13" s="89">
        <v>0</v>
      </c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70810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630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4928.46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21128.46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246190.6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11400</v>
      </c>
      <c r="N20" s="78">
        <f t="shared" si="1"/>
        <v>0</v>
      </c>
      <c r="O20" s="77">
        <f t="shared" si="1"/>
        <v>0</v>
      </c>
      <c r="P20" s="98">
        <f t="shared" si="1"/>
        <v>1850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50900</v>
      </c>
      <c r="AC20" s="78">
        <f t="shared" si="1"/>
        <v>0</v>
      </c>
      <c r="AD20" s="77">
        <f t="shared" si="1"/>
        <v>0</v>
      </c>
      <c r="AE20" s="98">
        <f t="shared" si="1"/>
        <v>108000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19500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4928.46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451429.06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12000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10000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38000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>
        <v>15000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25000</v>
      </c>
      <c r="AC28" s="78">
        <f t="shared" si="3"/>
        <v>0</v>
      </c>
      <c r="AD28" s="77">
        <f t="shared" si="3"/>
        <v>0</v>
      </c>
      <c r="AE28" s="98">
        <f t="shared" si="3"/>
        <v>38000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4900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4900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115000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115000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115000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115000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/>
      <c r="BU50" s="76"/>
      <c r="BV50" s="85">
        <f t="shared" si="9"/>
        <v>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224000</v>
      </c>
      <c r="BS51" s="78">
        <f>BS49+BS50</f>
        <v>0</v>
      </c>
      <c r="BT51" s="77">
        <f>BT49+BT50</f>
        <v>0</v>
      </c>
      <c r="BU51" s="85"/>
      <c r="BV51" s="85">
        <f>BV49+BV50</f>
        <v>224000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258190.6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11400</v>
      </c>
      <c r="N53" s="86">
        <f t="shared" si="11"/>
        <v>0</v>
      </c>
      <c r="O53" s="86">
        <f t="shared" si="11"/>
        <v>0</v>
      </c>
      <c r="P53" s="86">
        <f t="shared" si="11"/>
        <v>1850</v>
      </c>
      <c r="Q53" s="86">
        <f t="shared" si="11"/>
        <v>0</v>
      </c>
      <c r="R53" s="86">
        <f t="shared" si="11"/>
        <v>0</v>
      </c>
      <c r="S53" s="86">
        <f t="shared" si="11"/>
        <v>10000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75900</v>
      </c>
      <c r="AC53" s="86">
        <f t="shared" si="11"/>
        <v>0</v>
      </c>
      <c r="AD53" s="86">
        <f t="shared" si="11"/>
        <v>0</v>
      </c>
      <c r="AE53" s="86">
        <f t="shared" si="11"/>
        <v>146000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19500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4928.46</v>
      </c>
      <c r="BJ53" s="86">
        <f t="shared" si="11"/>
        <v>0</v>
      </c>
      <c r="BK53" s="86">
        <f t="shared" si="11"/>
        <v>0</v>
      </c>
      <c r="BL53" s="86">
        <f t="shared" si="11"/>
        <v>4900</v>
      </c>
      <c r="BM53" s="86">
        <f t="shared" si="11"/>
        <v>0</v>
      </c>
      <c r="BN53" s="86">
        <f t="shared" si="11"/>
        <v>0</v>
      </c>
      <c r="BO53" s="86">
        <f t="shared" si="11"/>
        <v>115000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880329.06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107450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48000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155450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8700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68010.6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10500</v>
      </c>
      <c r="N12" s="89">
        <v>0</v>
      </c>
      <c r="O12" s="90"/>
      <c r="P12" s="91">
        <v>900</v>
      </c>
      <c r="Q12" s="89">
        <v>0</v>
      </c>
      <c r="R12" s="90"/>
      <c r="S12" s="91">
        <v>0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50300</v>
      </c>
      <c r="AC12" s="89">
        <v>0</v>
      </c>
      <c r="AD12" s="90"/>
      <c r="AE12" s="91">
        <v>56600</v>
      </c>
      <c r="AF12" s="89">
        <v>0</v>
      </c>
      <c r="AG12" s="90"/>
      <c r="AH12" s="91"/>
      <c r="AI12" s="89"/>
      <c r="AJ12" s="90"/>
      <c r="AK12" s="91">
        <v>2000</v>
      </c>
      <c r="AL12" s="89">
        <v>0</v>
      </c>
      <c r="AM12" s="90"/>
      <c r="AN12" s="91">
        <v>0</v>
      </c>
      <c r="AO12" s="89">
        <v>0</v>
      </c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190810.6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44700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900</v>
      </c>
      <c r="N13" s="89">
        <v>0</v>
      </c>
      <c r="O13" s="90"/>
      <c r="P13" s="91">
        <v>950</v>
      </c>
      <c r="Q13" s="89">
        <v>0</v>
      </c>
      <c r="R13" s="90"/>
      <c r="S13" s="91">
        <v>0</v>
      </c>
      <c r="T13" s="89">
        <v>0</v>
      </c>
      <c r="U13" s="90"/>
      <c r="V13" s="91">
        <v>4000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>
        <v>0</v>
      </c>
      <c r="AF13" s="89">
        <v>0</v>
      </c>
      <c r="AG13" s="90"/>
      <c r="AH13" s="91">
        <v>1000</v>
      </c>
      <c r="AI13" s="89">
        <v>0</v>
      </c>
      <c r="AJ13" s="90"/>
      <c r="AK13" s="91">
        <v>17500</v>
      </c>
      <c r="AL13" s="89">
        <v>0</v>
      </c>
      <c r="AM13" s="90"/>
      <c r="AN13" s="91">
        <v>0</v>
      </c>
      <c r="AO13" s="89">
        <v>0</v>
      </c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70810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410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4928.46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21128.46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245970.6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11400</v>
      </c>
      <c r="N20" s="78">
        <f t="shared" si="1"/>
        <v>0</v>
      </c>
      <c r="O20" s="77">
        <f t="shared" si="1"/>
        <v>0</v>
      </c>
      <c r="P20" s="98">
        <f t="shared" si="1"/>
        <v>1850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50900</v>
      </c>
      <c r="AC20" s="78">
        <f t="shared" si="1"/>
        <v>0</v>
      </c>
      <c r="AD20" s="77">
        <f t="shared" si="1"/>
        <v>0</v>
      </c>
      <c r="AE20" s="98">
        <f t="shared" si="1"/>
        <v>108000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19500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4928.46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451209.06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10000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48000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15000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48000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5100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5100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5100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5100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115000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115000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115000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115000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/>
      <c r="BU50" s="76"/>
      <c r="BV50" s="85">
        <f t="shared" si="9"/>
        <v>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224000</v>
      </c>
      <c r="BS51" s="78">
        <f>BS49+BS50</f>
        <v>0</v>
      </c>
      <c r="BT51" s="77">
        <f>BT49+BT50</f>
        <v>0</v>
      </c>
      <c r="BU51" s="85"/>
      <c r="BV51" s="85">
        <f>BV49+BV50</f>
        <v>224000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247970.6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11400</v>
      </c>
      <c r="N53" s="86">
        <f t="shared" si="11"/>
        <v>0</v>
      </c>
      <c r="O53" s="86">
        <f t="shared" si="11"/>
        <v>0</v>
      </c>
      <c r="P53" s="86">
        <f t="shared" si="11"/>
        <v>1850</v>
      </c>
      <c r="Q53" s="86">
        <f t="shared" si="11"/>
        <v>0</v>
      </c>
      <c r="R53" s="86">
        <f t="shared" si="11"/>
        <v>0</v>
      </c>
      <c r="S53" s="86">
        <f t="shared" si="11"/>
        <v>10000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60900</v>
      </c>
      <c r="AC53" s="86">
        <f t="shared" si="11"/>
        <v>0</v>
      </c>
      <c r="AD53" s="86">
        <f t="shared" si="11"/>
        <v>0</v>
      </c>
      <c r="AE53" s="86">
        <f t="shared" si="11"/>
        <v>156000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34500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4928.46</v>
      </c>
      <c r="BJ53" s="86">
        <f t="shared" si="11"/>
        <v>0</v>
      </c>
      <c r="BK53" s="86">
        <f t="shared" si="11"/>
        <v>0</v>
      </c>
      <c r="BL53" s="86">
        <f t="shared" si="11"/>
        <v>5100</v>
      </c>
      <c r="BM53" s="86">
        <f t="shared" si="11"/>
        <v>0</v>
      </c>
      <c r="BN53" s="86">
        <f t="shared" si="11"/>
        <v>0</v>
      </c>
      <c r="BO53" s="86">
        <f t="shared" si="11"/>
        <v>115000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880309.06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2024-02-08T07:18:17Z</dcterms:modified>
  <cp:category/>
  <cp:version/>
  <cp:contentType/>
  <cp:contentStatus/>
</cp:coreProperties>
</file>