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<sst xmlns="http://schemas.openxmlformats.org/spreadsheetml/2006/main" count="870" uniqueCount="151">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</sst>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199595.77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150105.53</v>
      </c>
      <c r="E10" s="45">
        <v>204453.3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>
        <v>350</v>
      </c>
    </row>
    <row r="14" spans="2:5" ht="15">
      <c r="B14" s="13">
        <v>10301</v>
      </c>
      <c r="C14" s="54" t="s">
        <v>11</v>
      </c>
      <c r="D14" s="39">
        <v>96700</v>
      </c>
      <c r="E14" s="45">
        <v>110140.83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247155.53</v>
      </c>
      <c r="E16" s="51">
        <f>E10+E11+E12+E13+E14+E15</f>
        <v>314944.13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57282</v>
      </c>
      <c r="E18" s="45">
        <v>70460.31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57282</v>
      </c>
      <c r="E23" s="51">
        <f>E18+E19+E20+E21+E22</f>
        <v>70460.31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64370</v>
      </c>
      <c r="E25" s="45">
        <v>93102.56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>
        <v>34900</v>
      </c>
    </row>
    <row r="30" spans="2:5" ht="15.75" thickBot="1">
      <c r="B30" s="16">
        <v>30000</v>
      </c>
      <c r="C30" s="15" t="s">
        <v>32</v>
      </c>
      <c r="D30" s="48">
        <f>D25+D26+D27+D28+D29</f>
        <v>99320</v>
      </c>
      <c r="E30" s="51">
        <f>E25+E26+E27+E28+E29</f>
        <v>128052.56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697000</v>
      </c>
      <c r="E33" s="59">
        <v>851433.55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700000</v>
      </c>
      <c r="E37" s="51">
        <f>E32+E33+E34+E35+E36</f>
        <v>854433.55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>
        <v>105000</v>
      </c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105000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>
        <v>314080.09</v>
      </c>
    </row>
    <row r="55" spans="2:5" ht="15">
      <c r="B55" s="13">
        <v>90200</v>
      </c>
      <c r="C55" s="54" t="s">
        <v>62</v>
      </c>
      <c r="D55" s="61">
        <v>8000</v>
      </c>
      <c r="E55" s="62">
        <v>8000</v>
      </c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322080.09</v>
      </c>
    </row>
    <row r="57" spans="2:5" ht="16.5" thickBot="1" thickTop="1">
      <c r="B57" s="109" t="s">
        <v>64</v>
      </c>
      <c r="C57" s="110"/>
      <c r="D57" s="52">
        <f>D16+D23+D30+D37+D43+D49+D52+D56</f>
        <v>1432757.53</v>
      </c>
      <c r="E57" s="55">
        <f>E16+E23+E30+E37+E43+E49+E52+E56</f>
        <v>1794970.6400000001</v>
      </c>
    </row>
    <row r="58" spans="2:5" ht="16.5" thickBot="1" thickTop="1">
      <c r="B58" s="109" t="s">
        <v>65</v>
      </c>
      <c r="C58" s="110"/>
      <c r="D58" s="52">
        <f>D57+D5+D6+D7+D8</f>
        <v>1432757.53</v>
      </c>
      <c r="E58" s="55">
        <f>E57+E5+E6+E7+E8</f>
        <v>1994566.4100000001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149605.53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/>
    </row>
    <row r="14" spans="2:5" ht="15">
      <c r="B14" s="13">
        <v>10301</v>
      </c>
      <c r="C14" s="54" t="s">
        <v>11</v>
      </c>
      <c r="D14" s="39">
        <v>96700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246655.53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37860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37860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62270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97220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119000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832735.53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832735.53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149605.53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350</v>
      </c>
      <c r="E13" s="45"/>
    </row>
    <row r="14" spans="2:5" ht="15">
      <c r="B14" s="13">
        <v>10301</v>
      </c>
      <c r="C14" s="54" t="s">
        <v>11</v>
      </c>
      <c r="D14" s="39">
        <v>97500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247455.53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34170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34170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62270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34900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97220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133000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105000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105000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216000</v>
      </c>
      <c r="E54" s="45"/>
    </row>
    <row r="55" spans="2:5" ht="15">
      <c r="B55" s="13">
        <v>90200</v>
      </c>
      <c r="C55" s="54" t="s">
        <v>62</v>
      </c>
      <c r="D55" s="61">
        <v>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224000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840845.53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840845.53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100800</v>
      </c>
      <c r="E10" s="89">
        <v>0</v>
      </c>
      <c r="F10" s="90">
        <v>115236.84999999999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44400</v>
      </c>
      <c r="AF10" s="89">
        <v>0</v>
      </c>
      <c r="AG10" s="90">
        <v>45489.06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145200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160725.90999999997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>
        <v>8668.26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3350</v>
      </c>
      <c r="AF11" s="89">
        <v>0</v>
      </c>
      <c r="AG11" s="90">
        <v>3902.5699999999997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11300</v>
      </c>
      <c r="BW11" s="77">
        <f t="shared" si="1"/>
        <v>0</v>
      </c>
      <c r="BX11" s="79">
        <f t="shared" si="2"/>
        <v>12570.83</v>
      </c>
    </row>
    <row r="12" spans="2:76" ht="15">
      <c r="B12" s="13">
        <v>103</v>
      </c>
      <c r="C12" s="25" t="s">
        <v>93</v>
      </c>
      <c r="D12" s="88">
        <v>51017.35</v>
      </c>
      <c r="E12" s="89">
        <v>0</v>
      </c>
      <c r="F12" s="90">
        <v>74899.14999999998</v>
      </c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>
        <v>11846.16</v>
      </c>
      <c r="P12" s="91">
        <v>900</v>
      </c>
      <c r="Q12" s="89">
        <v>0</v>
      </c>
      <c r="R12" s="90">
        <v>3078.2200000000003</v>
      </c>
      <c r="S12" s="91">
        <v>0</v>
      </c>
      <c r="T12" s="89">
        <v>0</v>
      </c>
      <c r="U12" s="90">
        <v>12.23</v>
      </c>
      <c r="V12" s="91">
        <v>800</v>
      </c>
      <c r="W12" s="89">
        <v>0</v>
      </c>
      <c r="X12" s="90">
        <v>4260</v>
      </c>
      <c r="Y12" s="91"/>
      <c r="Z12" s="89"/>
      <c r="AA12" s="90"/>
      <c r="AB12" s="91">
        <v>41300</v>
      </c>
      <c r="AC12" s="89">
        <v>0</v>
      </c>
      <c r="AD12" s="90">
        <v>47132.12</v>
      </c>
      <c r="AE12" s="91">
        <v>57100</v>
      </c>
      <c r="AF12" s="89">
        <v>0</v>
      </c>
      <c r="AG12" s="90">
        <v>64873.72</v>
      </c>
      <c r="AH12" s="91"/>
      <c r="AI12" s="89"/>
      <c r="AJ12" s="90"/>
      <c r="AK12" s="91">
        <v>1300</v>
      </c>
      <c r="AL12" s="89">
        <v>0</v>
      </c>
      <c r="AM12" s="90">
        <v>1700</v>
      </c>
      <c r="AN12" s="91">
        <v>0</v>
      </c>
      <c r="AO12" s="89">
        <v>0</v>
      </c>
      <c r="AP12" s="90">
        <v>0</v>
      </c>
      <c r="AQ12" s="91">
        <v>500</v>
      </c>
      <c r="AR12" s="89">
        <v>0</v>
      </c>
      <c r="AS12" s="90">
        <v>817.2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160917.35</v>
      </c>
      <c r="BW12" s="77">
        <f t="shared" si="1"/>
        <v>0</v>
      </c>
      <c r="BX12" s="79">
        <f t="shared" si="2"/>
        <v>208618.8</v>
      </c>
    </row>
    <row r="13" spans="2:76" ht="15">
      <c r="B13" s="13">
        <v>104</v>
      </c>
      <c r="C13" s="25" t="s">
        <v>19</v>
      </c>
      <c r="D13" s="88">
        <v>11450</v>
      </c>
      <c r="E13" s="89">
        <v>0</v>
      </c>
      <c r="F13" s="90">
        <v>14341.400000000001</v>
      </c>
      <c r="G13" s="88"/>
      <c r="H13" s="89"/>
      <c r="I13" s="90"/>
      <c r="J13" s="97"/>
      <c r="K13" s="89"/>
      <c r="L13" s="101"/>
      <c r="M13" s="91">
        <v>8450</v>
      </c>
      <c r="N13" s="89">
        <v>0</v>
      </c>
      <c r="O13" s="90">
        <v>10850</v>
      </c>
      <c r="P13" s="91">
        <v>350</v>
      </c>
      <c r="Q13" s="89">
        <v>0</v>
      </c>
      <c r="R13" s="90">
        <v>1850</v>
      </c>
      <c r="S13" s="91">
        <v>0</v>
      </c>
      <c r="T13" s="89">
        <v>0</v>
      </c>
      <c r="U13" s="90">
        <v>0</v>
      </c>
      <c r="V13" s="91">
        <v>3000</v>
      </c>
      <c r="W13" s="89">
        <v>0</v>
      </c>
      <c r="X13" s="90">
        <v>4600</v>
      </c>
      <c r="Y13" s="91"/>
      <c r="Z13" s="89"/>
      <c r="AA13" s="90"/>
      <c r="AB13" s="91">
        <v>600</v>
      </c>
      <c r="AC13" s="89">
        <v>0</v>
      </c>
      <c r="AD13" s="90">
        <v>892.4</v>
      </c>
      <c r="AE13" s="91">
        <v>0</v>
      </c>
      <c r="AF13" s="89">
        <v>0</v>
      </c>
      <c r="AG13" s="90">
        <v>3000</v>
      </c>
      <c r="AH13" s="91">
        <v>1000</v>
      </c>
      <c r="AI13" s="89">
        <v>0</v>
      </c>
      <c r="AJ13" s="90">
        <v>1000</v>
      </c>
      <c r="AK13" s="91">
        <v>8900</v>
      </c>
      <c r="AL13" s="89">
        <v>0</v>
      </c>
      <c r="AM13" s="90">
        <v>8900</v>
      </c>
      <c r="AN13" s="91">
        <v>0</v>
      </c>
      <c r="AO13" s="89">
        <v>0</v>
      </c>
      <c r="AP13" s="90">
        <v>0</v>
      </c>
      <c r="AQ13" s="91">
        <v>11585</v>
      </c>
      <c r="AR13" s="89">
        <v>0</v>
      </c>
      <c r="AS13" s="90">
        <v>27738.31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45335</v>
      </c>
      <c r="BW13" s="77">
        <f t="shared" si="1"/>
        <v>0</v>
      </c>
      <c r="BX13" s="79">
        <f t="shared" si="2"/>
        <v>73172.11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1230</v>
      </c>
      <c r="E16" s="89">
        <v>0</v>
      </c>
      <c r="F16" s="90">
        <v>1231.32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620</v>
      </c>
      <c r="AF16" s="89">
        <v>0</v>
      </c>
      <c r="AG16" s="101">
        <v>630.73</v>
      </c>
      <c r="AH16" s="97"/>
      <c r="AI16" s="89"/>
      <c r="AJ16" s="101"/>
      <c r="AK16" s="97">
        <v>350</v>
      </c>
      <c r="AL16" s="89">
        <v>0</v>
      </c>
      <c r="AM16" s="101">
        <v>357.82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2200</v>
      </c>
      <c r="BW16" s="77">
        <f t="shared" si="1"/>
        <v>0</v>
      </c>
      <c r="BX16" s="79">
        <f t="shared" si="2"/>
        <v>2219.87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>
        <v>17212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3585.1800000000003</v>
      </c>
      <c r="BJ19" s="89">
        <v>0</v>
      </c>
      <c r="BK19" s="101">
        <v>2200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19785.18</v>
      </c>
      <c r="BW19" s="77">
        <f t="shared" si="1"/>
        <v>0</v>
      </c>
      <c r="BX19" s="79">
        <f t="shared" si="2"/>
        <v>19412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189147.35</v>
      </c>
      <c r="E20" s="78">
        <f t="shared" si="3"/>
        <v>0</v>
      </c>
      <c r="F20" s="79">
        <f t="shared" si="3"/>
        <v>232088.97999999995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16450</v>
      </c>
      <c r="N20" s="78">
        <f t="shared" si="3"/>
        <v>0</v>
      </c>
      <c r="O20" s="77">
        <f t="shared" si="3"/>
        <v>22696.16</v>
      </c>
      <c r="P20" s="98">
        <f t="shared" si="3"/>
        <v>1250</v>
      </c>
      <c r="Q20" s="78">
        <f t="shared" si="3"/>
        <v>0</v>
      </c>
      <c r="R20" s="77">
        <f t="shared" si="3"/>
        <v>4928.22</v>
      </c>
      <c r="S20" s="98">
        <f t="shared" si="3"/>
        <v>0</v>
      </c>
      <c r="T20" s="78">
        <f t="shared" si="3"/>
        <v>0</v>
      </c>
      <c r="U20" s="77">
        <f t="shared" si="3"/>
        <v>12.23</v>
      </c>
      <c r="V20" s="98">
        <f t="shared" si="3"/>
        <v>3800</v>
      </c>
      <c r="W20" s="78">
        <f t="shared" si="3"/>
        <v>0</v>
      </c>
      <c r="X20" s="77">
        <f t="shared" si="3"/>
        <v>8860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41900</v>
      </c>
      <c r="AC20" s="78">
        <f t="shared" si="3"/>
        <v>0</v>
      </c>
      <c r="AD20" s="77">
        <f t="shared" si="3"/>
        <v>48024.520000000004</v>
      </c>
      <c r="AE20" s="98">
        <f t="shared" si="3"/>
        <v>105470</v>
      </c>
      <c r="AF20" s="78">
        <f t="shared" si="3"/>
        <v>0</v>
      </c>
      <c r="AG20" s="77">
        <f t="shared" si="3"/>
        <v>117896.08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10550</v>
      </c>
      <c r="AL20" s="78">
        <f t="shared" si="3"/>
        <v>0</v>
      </c>
      <c r="AM20" s="77">
        <f t="shared" si="3"/>
        <v>10957.82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12085</v>
      </c>
      <c r="AR20" s="78">
        <f t="shared" si="3"/>
        <v>0</v>
      </c>
      <c r="AS20" s="77">
        <f t="shared" si="3"/>
        <v>28555.510000000002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3585.1800000000003</v>
      </c>
      <c r="BJ20" s="78">
        <f t="shared" si="3"/>
        <v>0</v>
      </c>
      <c r="BK20" s="77">
        <f t="shared" si="3"/>
        <v>2200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385237.52999999997</v>
      </c>
      <c r="BW20" s="77">
        <f>BW10+BW11+BW12+BW13+BW14+BW15+BW16+BW17+BW18+BW19</f>
        <v>0</v>
      </c>
      <c r="BX20" s="95">
        <f>BX10+BX11+BX12+BX13+BX14+BX15+BX16+BX17+BX18+BX19</f>
        <v>477219.5199999999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12000</v>
      </c>
      <c r="E24" s="89">
        <v>0</v>
      </c>
      <c r="F24" s="90">
        <v>12000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25000</v>
      </c>
      <c r="T24" s="89">
        <v>0</v>
      </c>
      <c r="U24" s="101">
        <v>25000</v>
      </c>
      <c r="V24" s="97"/>
      <c r="W24" s="89"/>
      <c r="X24" s="101"/>
      <c r="Y24" s="97">
        <v>0</v>
      </c>
      <c r="Z24" s="89">
        <v>0</v>
      </c>
      <c r="AA24" s="101">
        <v>1403</v>
      </c>
      <c r="AB24" s="97">
        <v>30000</v>
      </c>
      <c r="AC24" s="89">
        <v>0</v>
      </c>
      <c r="AD24" s="101">
        <v>30000</v>
      </c>
      <c r="AE24" s="97">
        <v>632000</v>
      </c>
      <c r="AF24" s="89">
        <v>0</v>
      </c>
      <c r="AG24" s="101">
        <v>655924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699000</v>
      </c>
      <c r="BW24" s="77">
        <f t="shared" si="4"/>
        <v>0</v>
      </c>
      <c r="BX24" s="79">
        <f t="shared" si="4"/>
        <v>724327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1000</v>
      </c>
      <c r="AO25" s="89">
        <v>0</v>
      </c>
      <c r="AP25" s="101">
        <v>1000</v>
      </c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</v>
      </c>
      <c r="BW25" s="77">
        <f t="shared" si="4"/>
        <v>0</v>
      </c>
      <c r="BX25" s="79">
        <f t="shared" si="4"/>
        <v>1000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170264.98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170264.98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12000</v>
      </c>
      <c r="E28" s="78">
        <f t="shared" si="5"/>
        <v>0</v>
      </c>
      <c r="F28" s="79">
        <f t="shared" si="5"/>
        <v>182264.98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25000</v>
      </c>
      <c r="T28" s="78">
        <f t="shared" si="5"/>
        <v>0</v>
      </c>
      <c r="U28" s="77">
        <f t="shared" si="5"/>
        <v>25000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1403</v>
      </c>
      <c r="AB28" s="98">
        <f t="shared" si="5"/>
        <v>30000</v>
      </c>
      <c r="AC28" s="78">
        <f t="shared" si="5"/>
        <v>0</v>
      </c>
      <c r="AD28" s="77">
        <f t="shared" si="5"/>
        <v>30000</v>
      </c>
      <c r="AE28" s="98">
        <f t="shared" si="5"/>
        <v>632000</v>
      </c>
      <c r="AF28" s="78">
        <f t="shared" si="5"/>
        <v>0</v>
      </c>
      <c r="AG28" s="77">
        <f t="shared" si="5"/>
        <v>655924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1000</v>
      </c>
      <c r="AO28" s="78">
        <f t="shared" si="6"/>
        <v>0</v>
      </c>
      <c r="AP28" s="77">
        <f t="shared" si="6"/>
        <v>1000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700000</v>
      </c>
      <c r="BW28" s="77">
        <f>BW23+BW24+BW25+BW26+BW27</f>
        <v>0</v>
      </c>
      <c r="BX28" s="95">
        <f>BX23+BX24+BX25+BX26+BX27</f>
        <v>895591.98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18520</v>
      </c>
      <c r="BM40" s="89">
        <v>0</v>
      </c>
      <c r="BN40" s="101">
        <v>18613.05</v>
      </c>
      <c r="BO40" s="97"/>
      <c r="BP40" s="89"/>
      <c r="BQ40" s="101"/>
      <c r="BR40" s="97"/>
      <c r="BS40" s="89"/>
      <c r="BT40" s="101"/>
      <c r="BU40" s="76"/>
      <c r="BV40" s="85">
        <f t="shared" si="10"/>
        <v>18520</v>
      </c>
      <c r="BW40" s="77">
        <f t="shared" si="10"/>
        <v>0</v>
      </c>
      <c r="BX40" s="79">
        <f t="shared" si="10"/>
        <v>18613.05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18520</v>
      </c>
      <c r="BM42" s="78">
        <f t="shared" si="12"/>
        <v>0</v>
      </c>
      <c r="BN42" s="77">
        <f t="shared" si="12"/>
        <v>18613.05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18520</v>
      </c>
      <c r="BW42" s="77">
        <f>BW38+BW39+BW40+BW41</f>
        <v>0</v>
      </c>
      <c r="BX42" s="95">
        <f>BX38+BX39+BX40+BX41</f>
        <v>18613.05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>
        <v>105000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105000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105000</v>
      </c>
      <c r="BP46" s="78">
        <f>BP45</f>
        <v>0</v>
      </c>
      <c r="BQ46" s="95">
        <f>BQ45</f>
        <v>105000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105000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>
        <v>318663.05000000005</v>
      </c>
      <c r="BU49" s="76"/>
      <c r="BV49" s="85">
        <f aca="true" t="shared" si="15" ref="BV49:BX50">D49+G49+J49+M49+P49+S49+V49+Y49+AB49+AE49+AH49+AK49+AN49+AQ49+AT49+AW49+AZ49+BC49+BF49+BI49+BL49+BO49+BR49</f>
        <v>216000</v>
      </c>
      <c r="BW49" s="77">
        <f t="shared" si="15"/>
        <v>0</v>
      </c>
      <c r="BX49" s="79">
        <f t="shared" si="15"/>
        <v>318663.05000000005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>
        <v>9120</v>
      </c>
      <c r="BU50" s="76"/>
      <c r="BV50" s="85">
        <f t="shared" si="15"/>
        <v>8000</v>
      </c>
      <c r="BW50" s="77">
        <f t="shared" si="15"/>
        <v>0</v>
      </c>
      <c r="BX50" s="79">
        <f t="shared" si="15"/>
        <v>9120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327783.05000000005</v>
      </c>
      <c r="BU51" s="85"/>
      <c r="BV51" s="85">
        <f>BV49+BV50</f>
        <v>224000</v>
      </c>
      <c r="BW51" s="77">
        <f>BW49+BW50</f>
        <v>0</v>
      </c>
      <c r="BX51" s="95">
        <f>BX49+BX50</f>
        <v>327783.05000000005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201147.35</v>
      </c>
      <c r="E53" s="86">
        <f t="shared" si="18"/>
        <v>0</v>
      </c>
      <c r="F53" s="86">
        <f t="shared" si="18"/>
        <v>414353.95999999996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16450</v>
      </c>
      <c r="N53" s="86">
        <f t="shared" si="18"/>
        <v>0</v>
      </c>
      <c r="O53" s="86">
        <f t="shared" si="18"/>
        <v>22696.16</v>
      </c>
      <c r="P53" s="86">
        <f t="shared" si="18"/>
        <v>1250</v>
      </c>
      <c r="Q53" s="86">
        <f t="shared" si="18"/>
        <v>0</v>
      </c>
      <c r="R53" s="86">
        <f t="shared" si="18"/>
        <v>4928.22</v>
      </c>
      <c r="S53" s="86">
        <f t="shared" si="18"/>
        <v>25000</v>
      </c>
      <c r="T53" s="86">
        <f t="shared" si="18"/>
        <v>0</v>
      </c>
      <c r="U53" s="86">
        <f t="shared" si="18"/>
        <v>25012.23</v>
      </c>
      <c r="V53" s="86">
        <f t="shared" si="18"/>
        <v>3800</v>
      </c>
      <c r="W53" s="86">
        <f t="shared" si="18"/>
        <v>0</v>
      </c>
      <c r="X53" s="86">
        <f t="shared" si="18"/>
        <v>8860</v>
      </c>
      <c r="Y53" s="86">
        <f t="shared" si="18"/>
        <v>0</v>
      </c>
      <c r="Z53" s="86">
        <f t="shared" si="18"/>
        <v>0</v>
      </c>
      <c r="AA53" s="86">
        <f t="shared" si="18"/>
        <v>1403</v>
      </c>
      <c r="AB53" s="86">
        <f t="shared" si="18"/>
        <v>71900</v>
      </c>
      <c r="AC53" s="86">
        <f t="shared" si="18"/>
        <v>0</v>
      </c>
      <c r="AD53" s="86">
        <f t="shared" si="18"/>
        <v>78024.52</v>
      </c>
      <c r="AE53" s="86">
        <f t="shared" si="18"/>
        <v>737470</v>
      </c>
      <c r="AF53" s="86">
        <f t="shared" si="18"/>
        <v>0</v>
      </c>
      <c r="AG53" s="86">
        <f t="shared" si="18"/>
        <v>773820.08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10550</v>
      </c>
      <c r="AL53" s="86">
        <f t="shared" si="19"/>
        <v>0</v>
      </c>
      <c r="AM53" s="86">
        <f t="shared" si="19"/>
        <v>10957.82</v>
      </c>
      <c r="AN53" s="86">
        <f t="shared" si="19"/>
        <v>1000</v>
      </c>
      <c r="AO53" s="86">
        <f t="shared" si="19"/>
        <v>0</v>
      </c>
      <c r="AP53" s="86">
        <f t="shared" si="19"/>
        <v>1000</v>
      </c>
      <c r="AQ53" s="86">
        <f t="shared" si="19"/>
        <v>12085</v>
      </c>
      <c r="AR53" s="86">
        <f t="shared" si="19"/>
        <v>0</v>
      </c>
      <c r="AS53" s="86">
        <f t="shared" si="19"/>
        <v>28555.510000000002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3585.1800000000003</v>
      </c>
      <c r="BJ53" s="86">
        <f t="shared" si="19"/>
        <v>0</v>
      </c>
      <c r="BK53" s="86">
        <f t="shared" si="19"/>
        <v>2200</v>
      </c>
      <c r="BL53" s="86">
        <f t="shared" si="19"/>
        <v>18520</v>
      </c>
      <c r="BM53" s="86">
        <f t="shared" si="19"/>
        <v>0</v>
      </c>
      <c r="BN53" s="86">
        <f t="shared" si="19"/>
        <v>18613.05</v>
      </c>
      <c r="BO53" s="86">
        <f t="shared" si="19"/>
        <v>105000</v>
      </c>
      <c r="BP53" s="86">
        <f t="shared" si="19"/>
        <v>0</v>
      </c>
      <c r="BQ53" s="86">
        <f t="shared" si="19"/>
        <v>105000</v>
      </c>
      <c r="BR53" s="86">
        <f t="shared" si="19"/>
        <v>224000</v>
      </c>
      <c r="BS53" s="86">
        <f t="shared" si="19"/>
        <v>0</v>
      </c>
      <c r="BT53" s="86">
        <f t="shared" si="19"/>
        <v>327783.05000000005</v>
      </c>
      <c r="BU53" s="86">
        <f>BU8</f>
        <v>0</v>
      </c>
      <c r="BV53" s="102">
        <f>BV8+BV20+BV28+BV35+BV42+BV46+BV51</f>
        <v>1432757.53</v>
      </c>
      <c r="BW53" s="87">
        <f>BW20+BW28+BW35+BW42+BW46+BW51</f>
        <v>0</v>
      </c>
      <c r="BX53" s="87">
        <f>BX20+BX28+BX35+BX42+BX46+BX51</f>
        <v>1824207.6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101800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52471.7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41300</v>
      </c>
      <c r="AC12" s="89">
        <v>0</v>
      </c>
      <c r="AD12" s="90"/>
      <c r="AE12" s="91">
        <v>54600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159871.7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11450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8450</v>
      </c>
      <c r="N13" s="89">
        <v>0</v>
      </c>
      <c r="O13" s="90"/>
      <c r="P13" s="91">
        <v>350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8900</v>
      </c>
      <c r="AL13" s="89">
        <v>0</v>
      </c>
      <c r="AM13" s="90"/>
      <c r="AN13" s="91">
        <v>0</v>
      </c>
      <c r="AO13" s="89">
        <v>0</v>
      </c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34910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1030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350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3573.83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19773.83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191401.7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16450</v>
      </c>
      <c r="N20" s="78">
        <f t="shared" si="1"/>
        <v>0</v>
      </c>
      <c r="O20" s="77">
        <f t="shared" si="1"/>
        <v>0</v>
      </c>
      <c r="P20" s="98">
        <f t="shared" si="1"/>
        <v>1250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3800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41900</v>
      </c>
      <c r="AC20" s="78">
        <f t="shared" si="1"/>
        <v>0</v>
      </c>
      <c r="AD20" s="77">
        <f t="shared" si="1"/>
        <v>0</v>
      </c>
      <c r="AE20" s="98">
        <f t="shared" si="1"/>
        <v>99900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10200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3573.83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371135.53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7000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5000</v>
      </c>
      <c r="AC24" s="89">
        <v>0</v>
      </c>
      <c r="AD24" s="101"/>
      <c r="AE24" s="97">
        <v>38000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50000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22000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72000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7000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5000</v>
      </c>
      <c r="AC28" s="78">
        <f t="shared" si="3"/>
        <v>0</v>
      </c>
      <c r="AD28" s="77">
        <f t="shared" si="3"/>
        <v>0</v>
      </c>
      <c r="AE28" s="98">
        <f t="shared" si="3"/>
        <v>38000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22000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122000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10600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10600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10600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10600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0</v>
      </c>
      <c r="BU51" s="85"/>
      <c r="BV51" s="85">
        <f>BV49+BV50</f>
        <v>224000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198401.7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16450</v>
      </c>
      <c r="N53" s="86">
        <f t="shared" si="11"/>
        <v>0</v>
      </c>
      <c r="O53" s="86">
        <f t="shared" si="11"/>
        <v>0</v>
      </c>
      <c r="P53" s="86">
        <f t="shared" si="11"/>
        <v>1250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3800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46900</v>
      </c>
      <c r="AC53" s="86">
        <f t="shared" si="11"/>
        <v>0</v>
      </c>
      <c r="AD53" s="86">
        <f t="shared" si="11"/>
        <v>0</v>
      </c>
      <c r="AE53" s="86">
        <f t="shared" si="11"/>
        <v>137900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32200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3573.83</v>
      </c>
      <c r="BJ53" s="86">
        <f t="shared" si="11"/>
        <v>0</v>
      </c>
      <c r="BK53" s="86">
        <f t="shared" si="11"/>
        <v>0</v>
      </c>
      <c r="BL53" s="86">
        <f t="shared" si="11"/>
        <v>10600</v>
      </c>
      <c r="BM53" s="86">
        <f t="shared" si="11"/>
        <v>0</v>
      </c>
      <c r="BN53" s="86">
        <f t="shared" si="11"/>
        <v>0</v>
      </c>
      <c r="BO53" s="86">
        <f t="shared" si="11"/>
        <v>105000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832735.53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101800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41800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143600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7950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3150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11100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52791.7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8000</v>
      </c>
      <c r="N12" s="89">
        <v>0</v>
      </c>
      <c r="O12" s="90"/>
      <c r="P12" s="91">
        <v>900</v>
      </c>
      <c r="Q12" s="89">
        <v>0</v>
      </c>
      <c r="R12" s="90"/>
      <c r="S12" s="91">
        <v>0</v>
      </c>
      <c r="T12" s="89">
        <v>0</v>
      </c>
      <c r="U12" s="90"/>
      <c r="V12" s="91">
        <v>800</v>
      </c>
      <c r="W12" s="89">
        <v>0</v>
      </c>
      <c r="X12" s="90"/>
      <c r="Y12" s="91"/>
      <c r="Z12" s="89"/>
      <c r="AA12" s="90"/>
      <c r="AB12" s="91">
        <v>41300</v>
      </c>
      <c r="AC12" s="89">
        <v>0</v>
      </c>
      <c r="AD12" s="90"/>
      <c r="AE12" s="91">
        <v>54600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>
        <v>0</v>
      </c>
      <c r="AO12" s="89">
        <v>0</v>
      </c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160191.7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11450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8450</v>
      </c>
      <c r="N13" s="89">
        <v>0</v>
      </c>
      <c r="O13" s="90"/>
      <c r="P13" s="91">
        <v>350</v>
      </c>
      <c r="Q13" s="89">
        <v>0</v>
      </c>
      <c r="R13" s="90"/>
      <c r="S13" s="91">
        <v>0</v>
      </c>
      <c r="T13" s="89">
        <v>0</v>
      </c>
      <c r="U13" s="90"/>
      <c r="V13" s="91">
        <v>3000</v>
      </c>
      <c r="W13" s="89">
        <v>0</v>
      </c>
      <c r="X13" s="90"/>
      <c r="Y13" s="91"/>
      <c r="Z13" s="89"/>
      <c r="AA13" s="90"/>
      <c r="AB13" s="91">
        <v>600</v>
      </c>
      <c r="AC13" s="89">
        <v>0</v>
      </c>
      <c r="AD13" s="90"/>
      <c r="AE13" s="91">
        <v>0</v>
      </c>
      <c r="AF13" s="89">
        <v>0</v>
      </c>
      <c r="AG13" s="90"/>
      <c r="AH13" s="91">
        <v>1000</v>
      </c>
      <c r="AI13" s="89">
        <v>0</v>
      </c>
      <c r="AJ13" s="90"/>
      <c r="AK13" s="91">
        <v>8900</v>
      </c>
      <c r="AL13" s="89">
        <v>0</v>
      </c>
      <c r="AM13" s="90"/>
      <c r="AN13" s="91">
        <v>0</v>
      </c>
      <c r="AO13" s="89">
        <v>0</v>
      </c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34910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840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80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16200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3573.83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19773.83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191531.7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16450</v>
      </c>
      <c r="N20" s="78">
        <f t="shared" si="1"/>
        <v>0</v>
      </c>
      <c r="O20" s="77">
        <f t="shared" si="1"/>
        <v>0</v>
      </c>
      <c r="P20" s="98">
        <f t="shared" si="1"/>
        <v>1250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3800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41900</v>
      </c>
      <c r="AC20" s="78">
        <f t="shared" si="1"/>
        <v>0</v>
      </c>
      <c r="AD20" s="77">
        <f t="shared" si="1"/>
        <v>0</v>
      </c>
      <c r="AE20" s="98">
        <f t="shared" si="1"/>
        <v>99630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10200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3573.83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370995.53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50000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25000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133000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>
        <v>0</v>
      </c>
      <c r="AO25" s="89">
        <v>0</v>
      </c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50000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25000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133000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7850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7850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7850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7850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105000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105000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105000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105000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216000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216000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8000</v>
      </c>
      <c r="BS50" s="89">
        <v>0</v>
      </c>
      <c r="BT50" s="101"/>
      <c r="BU50" s="76"/>
      <c r="BV50" s="85">
        <f t="shared" si="9"/>
        <v>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224000</v>
      </c>
      <c r="BS51" s="78">
        <f>BS49+BS50</f>
        <v>0</v>
      </c>
      <c r="BT51" s="77">
        <f>BT49+BT50</f>
        <v>0</v>
      </c>
      <c r="BU51" s="85"/>
      <c r="BV51" s="85">
        <f>BV49+BV50</f>
        <v>224000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241531.7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16450</v>
      </c>
      <c r="N53" s="86">
        <f t="shared" si="11"/>
        <v>0</v>
      </c>
      <c r="O53" s="86">
        <f t="shared" si="11"/>
        <v>0</v>
      </c>
      <c r="P53" s="86">
        <f t="shared" si="11"/>
        <v>1250</v>
      </c>
      <c r="Q53" s="86">
        <f t="shared" si="11"/>
        <v>0</v>
      </c>
      <c r="R53" s="86">
        <f t="shared" si="11"/>
        <v>0</v>
      </c>
      <c r="S53" s="86">
        <f t="shared" si="11"/>
        <v>25000</v>
      </c>
      <c r="T53" s="86">
        <f t="shared" si="11"/>
        <v>0</v>
      </c>
      <c r="U53" s="86">
        <f t="shared" si="11"/>
        <v>0</v>
      </c>
      <c r="V53" s="86">
        <f t="shared" si="11"/>
        <v>3800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41900</v>
      </c>
      <c r="AC53" s="86">
        <f t="shared" si="11"/>
        <v>0</v>
      </c>
      <c r="AD53" s="86">
        <f t="shared" si="11"/>
        <v>0</v>
      </c>
      <c r="AE53" s="86">
        <f t="shared" si="11"/>
        <v>157630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10200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3573.83</v>
      </c>
      <c r="BJ53" s="86">
        <f t="shared" si="11"/>
        <v>0</v>
      </c>
      <c r="BK53" s="86">
        <f t="shared" si="11"/>
        <v>0</v>
      </c>
      <c r="BL53" s="86">
        <f t="shared" si="11"/>
        <v>7850</v>
      </c>
      <c r="BM53" s="86">
        <f t="shared" si="11"/>
        <v>0</v>
      </c>
      <c r="BN53" s="86">
        <f t="shared" si="11"/>
        <v>0</v>
      </c>
      <c r="BO53" s="86">
        <f t="shared" si="11"/>
        <v>105000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224000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840845.53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2022-01-12T09:19:18Z</dcterms:modified>
  <cp:category/>
  <cp:version/>
  <cp:contentType/>
  <cp:contentStatus/>
</cp:coreProperties>
</file>