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2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2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'Entrate_Rendiconto_2022'!$B$1:$E$59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'Spese_Rendiconto_2022'!$B$1:$BX$54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'Spese_Rendiconto_2022'!$B:$C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<sst xmlns="http://schemas.openxmlformats.org/spreadsheetml/2006/main" count="870" uniqueCount="149">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</sst>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11410</v>
      </c>
      <c r="E5" s="38"/>
    </row>
    <row r="6" spans="2:5" ht="15">
      <c r="B6" s="8"/>
      <c r="C6" s="5" t="s">
        <v>5</v>
      </c>
      <c r="D6" s="39">
        <v>134701.74</v>
      </c>
      <c r="E6" s="40"/>
    </row>
    <row r="7" spans="2:5" ht="15">
      <c r="B7" s="8"/>
      <c r="C7" s="5" t="s">
        <v>6</v>
      </c>
      <c r="D7" s="39">
        <v>17715.080000000016</v>
      </c>
      <c r="E7" s="40"/>
    </row>
    <row r="8" spans="2:5" ht="15.75" thickBot="1">
      <c r="B8" s="9"/>
      <c r="C8" s="6" t="s">
        <v>7</v>
      </c>
      <c r="D8" s="41"/>
      <c r="E8" s="42">
        <v>277813.48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164268.58000000002</v>
      </c>
      <c r="E10" s="45">
        <v>163548.28000000003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249.05</v>
      </c>
      <c r="E13" s="45">
        <v>249.05</v>
      </c>
    </row>
    <row r="14" spans="2:5" ht="15">
      <c r="B14" s="13">
        <v>10301</v>
      </c>
      <c r="C14" s="54" t="s">
        <v>11</v>
      </c>
      <c r="D14" s="39">
        <v>105300.35999999999</v>
      </c>
      <c r="E14" s="45">
        <v>108369.87999999999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269817.99</v>
      </c>
      <c r="E16" s="51">
        <f>E10+E11+E12+E13+E14+E15</f>
        <v>272167.21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74666.04000000001</v>
      </c>
      <c r="E18" s="45">
        <v>68750.86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>
        <v>0</v>
      </c>
    </row>
    <row r="21" spans="2:5" ht="15">
      <c r="B21" s="13">
        <v>20104</v>
      </c>
      <c r="C21" s="54" t="s">
        <v>10</v>
      </c>
      <c r="D21" s="39">
        <v>3500</v>
      </c>
      <c r="E21" s="45">
        <v>3500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78166.04000000001</v>
      </c>
      <c r="E23" s="51">
        <f>E18+E19+E20+E21+E22</f>
        <v>72250.86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67452.4</v>
      </c>
      <c r="E25" s="45">
        <v>63487.22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0.08</v>
      </c>
      <c r="E27" s="45">
        <v>0.1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46499.94</v>
      </c>
      <c r="E29" s="50">
        <v>42396.270000000004</v>
      </c>
    </row>
    <row r="30" spans="2:5" ht="15.75" thickBot="1">
      <c r="B30" s="16">
        <v>30000</v>
      </c>
      <c r="C30" s="15" t="s">
        <v>32</v>
      </c>
      <c r="D30" s="48">
        <f>D25+D26+D27+D28+D29</f>
        <v>113952.42</v>
      </c>
      <c r="E30" s="51">
        <f>E25+E26+E27+E28+E29</f>
        <v>105883.59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345624.29000000004</v>
      </c>
      <c r="E33" s="59">
        <v>290116.24</v>
      </c>
    </row>
    <row r="34" spans="2:5" ht="15">
      <c r="B34" s="13">
        <v>40300</v>
      </c>
      <c r="C34" s="54" t="s">
        <v>37</v>
      </c>
      <c r="D34" s="61">
        <v>20000</v>
      </c>
      <c r="E34" s="45">
        <v>0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22827.05</v>
      </c>
      <c r="E36" s="50">
        <v>22827.05</v>
      </c>
    </row>
    <row r="37" spans="2:5" ht="15.75" thickBot="1">
      <c r="B37" s="16">
        <v>40000</v>
      </c>
      <c r="C37" s="15" t="s">
        <v>40</v>
      </c>
      <c r="D37" s="48">
        <f>D32+D33+D34+D35+D36</f>
        <v>388451.34</v>
      </c>
      <c r="E37" s="51">
        <f>E32+E33+E34+E35+E36</f>
        <v>312943.29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122574.28</v>
      </c>
      <c r="E54" s="45">
        <v>122301.59999999995</v>
      </c>
    </row>
    <row r="55" spans="2:5" ht="15">
      <c r="B55" s="13">
        <v>90200</v>
      </c>
      <c r="C55" s="54" t="s">
        <v>62</v>
      </c>
      <c r="D55" s="61">
        <v>912</v>
      </c>
      <c r="E55" s="62">
        <v>912</v>
      </c>
    </row>
    <row r="56" spans="2:5" ht="15.75" thickBot="1">
      <c r="B56" s="16">
        <v>90000</v>
      </c>
      <c r="C56" s="15" t="s">
        <v>63</v>
      </c>
      <c r="D56" s="48">
        <f>D54+D55</f>
        <v>123486.28</v>
      </c>
      <c r="E56" s="51">
        <f>E54+E55</f>
        <v>123213.59999999995</v>
      </c>
    </row>
    <row r="57" spans="2:5" ht="16.5" thickBot="1" thickTop="1">
      <c r="B57" s="109" t="s">
        <v>64</v>
      </c>
      <c r="C57" s="110"/>
      <c r="D57" s="52">
        <f>D16+D23+D30+D37+D43+D49+D52+D56</f>
        <v>973874.0700000001</v>
      </c>
      <c r="E57" s="55">
        <f>E16+E23+E30+E37+E43+E49+E52+E56</f>
        <v>886458.5499999999</v>
      </c>
    </row>
    <row r="58" spans="2:5" ht="16.5" thickBot="1" thickTop="1">
      <c r="B58" s="109" t="s">
        <v>65</v>
      </c>
      <c r="C58" s="110"/>
      <c r="D58" s="52">
        <f>D57+D5+D6+D7+D8</f>
        <v>1137700.8900000001</v>
      </c>
      <c r="E58" s="55">
        <f>E57+E5+E6+E7+E8</f>
        <v>1164272.0299999998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IF((Spese_Rendiconto_2022!BV53+Spese_Rendiconto_2022!BW53-Entrate_Rendiconto_2022!D58)&gt;0,Spese_Rendiconto_2022!BV53+Spese_Rendiconto_2022!BW53-Entrate_Rendiconto_2022!D58,0)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111511.26</v>
      </c>
      <c r="E10" s="89">
        <v>7050</v>
      </c>
      <c r="F10" s="90">
        <v>105299.71999999999</v>
      </c>
      <c r="G10" s="88"/>
      <c r="H10" s="89"/>
      <c r="I10" s="90"/>
      <c r="J10" s="97">
        <v>0</v>
      </c>
      <c r="K10" s="89">
        <v>0</v>
      </c>
      <c r="L10" s="101">
        <v>0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47734.28</v>
      </c>
      <c r="AF10" s="89">
        <v>0</v>
      </c>
      <c r="AG10" s="90">
        <v>43687.86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159245.53999999998</v>
      </c>
      <c r="BW10" s="77">
        <f aca="true" t="shared" si="1" ref="BW10:BW19">E10+H10+K10+N10+Q10+T10+W10+Z10+AC10+AF10+AI10+AL10+AO10+AR10+AU10+AX10+BA10+BD10+BG10+BJ10+BM10+BP10+BS10</f>
        <v>7050</v>
      </c>
      <c r="BX10" s="79">
        <f aca="true" t="shared" si="2" ref="BX10:BX19">F10+I10+L10+O10+R10+U10+X10+AA10+AD10+AG10+AJ10+AM10+AP10+AS10+AV10+AY10+BB10+BE10+BH10+BK10+BN10+BQ10+BT10</f>
        <v>148987.58</v>
      </c>
    </row>
    <row r="11" spans="2:76" ht="15">
      <c r="B11" s="13">
        <v>102</v>
      </c>
      <c r="C11" s="25" t="s">
        <v>92</v>
      </c>
      <c r="D11" s="88">
        <v>8408.74</v>
      </c>
      <c r="E11" s="89">
        <v>0</v>
      </c>
      <c r="F11" s="90">
        <v>7977.139999999999</v>
      </c>
      <c r="G11" s="88"/>
      <c r="H11" s="89"/>
      <c r="I11" s="90"/>
      <c r="J11" s="97">
        <v>0</v>
      </c>
      <c r="K11" s="89">
        <v>0</v>
      </c>
      <c r="L11" s="101">
        <v>0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3277.7300000000005</v>
      </c>
      <c r="AF11" s="89">
        <v>0</v>
      </c>
      <c r="AG11" s="90">
        <v>3012.5299999999997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11686.470000000001</v>
      </c>
      <c r="BW11" s="77">
        <f t="shared" si="1"/>
        <v>0</v>
      </c>
      <c r="BX11" s="79">
        <f t="shared" si="2"/>
        <v>10989.669999999998</v>
      </c>
    </row>
    <row r="12" spans="2:76" ht="15">
      <c r="B12" s="13">
        <v>103</v>
      </c>
      <c r="C12" s="25" t="s">
        <v>93</v>
      </c>
      <c r="D12" s="88">
        <v>71814.34999999999</v>
      </c>
      <c r="E12" s="89">
        <v>0</v>
      </c>
      <c r="F12" s="90">
        <v>76095.15999999999</v>
      </c>
      <c r="G12" s="88"/>
      <c r="H12" s="89"/>
      <c r="I12" s="90"/>
      <c r="J12" s="97"/>
      <c r="K12" s="89"/>
      <c r="L12" s="101"/>
      <c r="M12" s="91">
        <v>13826.189999999999</v>
      </c>
      <c r="N12" s="89">
        <v>0</v>
      </c>
      <c r="O12" s="90">
        <v>11938.03</v>
      </c>
      <c r="P12" s="91">
        <v>2819.95</v>
      </c>
      <c r="Q12" s="89">
        <v>0</v>
      </c>
      <c r="R12" s="90">
        <v>2200.91</v>
      </c>
      <c r="S12" s="91">
        <v>0</v>
      </c>
      <c r="T12" s="89">
        <v>0</v>
      </c>
      <c r="U12" s="90">
        <v>0</v>
      </c>
      <c r="V12" s="91">
        <v>7312.63</v>
      </c>
      <c r="W12" s="89">
        <v>0</v>
      </c>
      <c r="X12" s="90">
        <v>7312.63</v>
      </c>
      <c r="Y12" s="91"/>
      <c r="Z12" s="89"/>
      <c r="AA12" s="90"/>
      <c r="AB12" s="91">
        <v>43311.62</v>
      </c>
      <c r="AC12" s="89">
        <v>0</v>
      </c>
      <c r="AD12" s="90">
        <v>42673.119999999995</v>
      </c>
      <c r="AE12" s="91">
        <v>54828.23</v>
      </c>
      <c r="AF12" s="89">
        <v>0</v>
      </c>
      <c r="AG12" s="90">
        <v>59554.509999999995</v>
      </c>
      <c r="AH12" s="91"/>
      <c r="AI12" s="89"/>
      <c r="AJ12" s="90"/>
      <c r="AK12" s="91">
        <v>605.31</v>
      </c>
      <c r="AL12" s="89">
        <v>0</v>
      </c>
      <c r="AM12" s="90">
        <v>3702.54</v>
      </c>
      <c r="AN12" s="91">
        <v>0</v>
      </c>
      <c r="AO12" s="89">
        <v>0</v>
      </c>
      <c r="AP12" s="90">
        <v>0</v>
      </c>
      <c r="AQ12" s="91">
        <v>963.8</v>
      </c>
      <c r="AR12" s="89">
        <v>0</v>
      </c>
      <c r="AS12" s="90">
        <v>1281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195482.08</v>
      </c>
      <c r="BW12" s="77">
        <f t="shared" si="1"/>
        <v>0</v>
      </c>
      <c r="BX12" s="79">
        <f t="shared" si="2"/>
        <v>204757.9</v>
      </c>
    </row>
    <row r="13" spans="2:76" ht="15">
      <c r="B13" s="13">
        <v>104</v>
      </c>
      <c r="C13" s="25" t="s">
        <v>19</v>
      </c>
      <c r="D13" s="88">
        <v>3141.06</v>
      </c>
      <c r="E13" s="89">
        <v>0</v>
      </c>
      <c r="F13" s="90">
        <v>3844.46</v>
      </c>
      <c r="G13" s="88"/>
      <c r="H13" s="89"/>
      <c r="I13" s="90"/>
      <c r="J13" s="97"/>
      <c r="K13" s="89"/>
      <c r="L13" s="101"/>
      <c r="M13" s="91">
        <v>4211.3</v>
      </c>
      <c r="N13" s="89">
        <v>0</v>
      </c>
      <c r="O13" s="90">
        <v>7008.24</v>
      </c>
      <c r="P13" s="91">
        <v>930</v>
      </c>
      <c r="Q13" s="89">
        <v>0</v>
      </c>
      <c r="R13" s="90">
        <v>1930</v>
      </c>
      <c r="S13" s="91">
        <v>2000</v>
      </c>
      <c r="T13" s="89">
        <v>0</v>
      </c>
      <c r="U13" s="90">
        <v>1000</v>
      </c>
      <c r="V13" s="91">
        <v>7509.0599999999995</v>
      </c>
      <c r="W13" s="89">
        <v>0</v>
      </c>
      <c r="X13" s="90">
        <v>5745.0599999999995</v>
      </c>
      <c r="Y13" s="91"/>
      <c r="Z13" s="89"/>
      <c r="AA13" s="90"/>
      <c r="AB13" s="91">
        <v>500</v>
      </c>
      <c r="AC13" s="89">
        <v>0</v>
      </c>
      <c r="AD13" s="90">
        <v>500</v>
      </c>
      <c r="AE13" s="91">
        <v>0</v>
      </c>
      <c r="AF13" s="89">
        <v>0</v>
      </c>
      <c r="AG13" s="90">
        <v>4500</v>
      </c>
      <c r="AH13" s="91">
        <v>1000</v>
      </c>
      <c r="AI13" s="89">
        <v>0</v>
      </c>
      <c r="AJ13" s="90">
        <v>1000</v>
      </c>
      <c r="AK13" s="91">
        <v>9461.76</v>
      </c>
      <c r="AL13" s="89">
        <v>0</v>
      </c>
      <c r="AM13" s="90">
        <v>8931.18</v>
      </c>
      <c r="AN13" s="91">
        <v>0</v>
      </c>
      <c r="AO13" s="89">
        <v>0</v>
      </c>
      <c r="AP13" s="90">
        <v>0</v>
      </c>
      <c r="AQ13" s="91">
        <v>11551</v>
      </c>
      <c r="AR13" s="89">
        <v>0</v>
      </c>
      <c r="AS13" s="90">
        <v>16764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40304.18</v>
      </c>
      <c r="BW13" s="77">
        <f t="shared" si="1"/>
        <v>0</v>
      </c>
      <c r="BX13" s="79">
        <f t="shared" si="2"/>
        <v>51222.94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1216.47</v>
      </c>
      <c r="E16" s="89">
        <v>0</v>
      </c>
      <c r="F16" s="90">
        <v>1216.47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615</v>
      </c>
      <c r="AF16" s="89">
        <v>0</v>
      </c>
      <c r="AG16" s="101">
        <v>615</v>
      </c>
      <c r="AH16" s="97"/>
      <c r="AI16" s="89"/>
      <c r="AJ16" s="101"/>
      <c r="AK16" s="97">
        <v>348.24</v>
      </c>
      <c r="AL16" s="89">
        <v>0</v>
      </c>
      <c r="AM16" s="101">
        <v>348.24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2179.71</v>
      </c>
      <c r="BW16" s="77">
        <f t="shared" si="1"/>
        <v>0</v>
      </c>
      <c r="BX16" s="79">
        <f t="shared" si="2"/>
        <v>2179.71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500</v>
      </c>
      <c r="E18" s="89">
        <v>0</v>
      </c>
      <c r="F18" s="90">
        <v>500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500</v>
      </c>
      <c r="BW18" s="77">
        <f t="shared" si="1"/>
        <v>0</v>
      </c>
      <c r="BX18" s="79">
        <f t="shared" si="2"/>
        <v>500</v>
      </c>
    </row>
    <row r="19" spans="2:76" ht="15">
      <c r="B19" s="13">
        <v>110</v>
      </c>
      <c r="C19" s="25" t="s">
        <v>98</v>
      </c>
      <c r="D19" s="88">
        <v>12986.94</v>
      </c>
      <c r="E19" s="89">
        <v>0</v>
      </c>
      <c r="F19" s="90">
        <v>12986.94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730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13716.94</v>
      </c>
      <c r="BW19" s="77">
        <f t="shared" si="1"/>
        <v>0</v>
      </c>
      <c r="BX19" s="79">
        <f t="shared" si="2"/>
        <v>12986.94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209578.81999999998</v>
      </c>
      <c r="E20" s="78">
        <f t="shared" si="3"/>
        <v>7050</v>
      </c>
      <c r="F20" s="79">
        <f t="shared" si="3"/>
        <v>207919.88999999996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18037.489999999998</v>
      </c>
      <c r="N20" s="78">
        <f t="shared" si="3"/>
        <v>0</v>
      </c>
      <c r="O20" s="77">
        <f t="shared" si="3"/>
        <v>18946.27</v>
      </c>
      <c r="P20" s="98">
        <f t="shared" si="3"/>
        <v>3749.95</v>
      </c>
      <c r="Q20" s="78">
        <f t="shared" si="3"/>
        <v>0</v>
      </c>
      <c r="R20" s="77">
        <f t="shared" si="3"/>
        <v>4130.91</v>
      </c>
      <c r="S20" s="98">
        <f t="shared" si="3"/>
        <v>2000</v>
      </c>
      <c r="T20" s="78">
        <f t="shared" si="3"/>
        <v>0</v>
      </c>
      <c r="U20" s="77">
        <f t="shared" si="3"/>
        <v>1000</v>
      </c>
      <c r="V20" s="98">
        <f t="shared" si="3"/>
        <v>14821.689999999999</v>
      </c>
      <c r="W20" s="78">
        <f t="shared" si="3"/>
        <v>0</v>
      </c>
      <c r="X20" s="77">
        <f t="shared" si="3"/>
        <v>13057.689999999999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43811.62</v>
      </c>
      <c r="AC20" s="78">
        <f t="shared" si="3"/>
        <v>0</v>
      </c>
      <c r="AD20" s="77">
        <f t="shared" si="3"/>
        <v>43173.119999999995</v>
      </c>
      <c r="AE20" s="98">
        <f t="shared" si="3"/>
        <v>106455.24</v>
      </c>
      <c r="AF20" s="78">
        <f t="shared" si="3"/>
        <v>0</v>
      </c>
      <c r="AG20" s="77">
        <f t="shared" si="3"/>
        <v>111369.9</v>
      </c>
      <c r="AH20" s="98">
        <f t="shared" si="3"/>
        <v>1000</v>
      </c>
      <c r="AI20" s="78">
        <f t="shared" si="3"/>
        <v>0</v>
      </c>
      <c r="AJ20" s="77">
        <f t="shared" si="3"/>
        <v>1000</v>
      </c>
      <c r="AK20" s="98">
        <f t="shared" si="3"/>
        <v>10415.31</v>
      </c>
      <c r="AL20" s="78">
        <f t="shared" si="3"/>
        <v>0</v>
      </c>
      <c r="AM20" s="77">
        <f t="shared" si="3"/>
        <v>12981.960000000001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12514.8</v>
      </c>
      <c r="AR20" s="78">
        <f t="shared" si="3"/>
        <v>0</v>
      </c>
      <c r="AS20" s="77">
        <f t="shared" si="3"/>
        <v>18045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730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423114.92</v>
      </c>
      <c r="BW20" s="77">
        <f>BW10+BW11+BW12+BW13+BW14+BW15+BW16+BW17+BW18+BW19</f>
        <v>7050</v>
      </c>
      <c r="BX20" s="95">
        <f>BX10+BX11+BX12+BX13+BX14+BX15+BX16+BX17+BX18+BX19</f>
        <v>431624.74000000005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1220</v>
      </c>
      <c r="E24" s="89">
        <v>0</v>
      </c>
      <c r="F24" s="90">
        <v>5028.84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0</v>
      </c>
      <c r="P24" s="97">
        <v>0</v>
      </c>
      <c r="Q24" s="89">
        <v>0</v>
      </c>
      <c r="R24" s="101">
        <v>0</v>
      </c>
      <c r="S24" s="97">
        <v>0</v>
      </c>
      <c r="T24" s="89">
        <v>0</v>
      </c>
      <c r="U24" s="101">
        <v>0</v>
      </c>
      <c r="V24" s="97"/>
      <c r="W24" s="89"/>
      <c r="X24" s="101"/>
      <c r="Y24" s="97">
        <v>1403</v>
      </c>
      <c r="Z24" s="89">
        <v>0</v>
      </c>
      <c r="AA24" s="101">
        <v>1403</v>
      </c>
      <c r="AB24" s="97">
        <v>11938.65</v>
      </c>
      <c r="AC24" s="89">
        <v>0</v>
      </c>
      <c r="AD24" s="101">
        <v>11938.65</v>
      </c>
      <c r="AE24" s="97">
        <v>269524.13999999996</v>
      </c>
      <c r="AF24" s="89">
        <v>110725.15</v>
      </c>
      <c r="AG24" s="101">
        <v>226067.74</v>
      </c>
      <c r="AH24" s="97"/>
      <c r="AI24" s="89"/>
      <c r="AJ24" s="101"/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284085.79</v>
      </c>
      <c r="BW24" s="77">
        <f t="shared" si="4"/>
        <v>110725.15</v>
      </c>
      <c r="BX24" s="79">
        <f t="shared" si="4"/>
        <v>244438.22999999998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1453.96</v>
      </c>
      <c r="AC25" s="89">
        <v>0</v>
      </c>
      <c r="AD25" s="101">
        <v>0</v>
      </c>
      <c r="AE25" s="97"/>
      <c r="AF25" s="89"/>
      <c r="AG25" s="101"/>
      <c r="AH25" s="97"/>
      <c r="AI25" s="89"/>
      <c r="AJ25" s="101"/>
      <c r="AK25" s="97"/>
      <c r="AL25" s="89"/>
      <c r="AM25" s="101"/>
      <c r="AN25" s="97">
        <v>1000</v>
      </c>
      <c r="AO25" s="89">
        <v>0</v>
      </c>
      <c r="AP25" s="101">
        <v>1000</v>
      </c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2453.96</v>
      </c>
      <c r="BW25" s="77">
        <f t="shared" si="4"/>
        <v>0</v>
      </c>
      <c r="BX25" s="79">
        <f t="shared" si="4"/>
        <v>1000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>
        <v>0</v>
      </c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83669.63</v>
      </c>
      <c r="E27" s="89">
        <v>0</v>
      </c>
      <c r="F27" s="90">
        <v>73585.52</v>
      </c>
      <c r="G27" s="88"/>
      <c r="H27" s="89"/>
      <c r="I27" s="90"/>
      <c r="J27" s="97"/>
      <c r="K27" s="89"/>
      <c r="L27" s="101"/>
      <c r="M27" s="97"/>
      <c r="N27" s="89"/>
      <c r="O27" s="101"/>
      <c r="P27" s="97">
        <v>0</v>
      </c>
      <c r="Q27" s="89">
        <v>0</v>
      </c>
      <c r="R27" s="101">
        <v>0</v>
      </c>
      <c r="S27" s="97">
        <v>0</v>
      </c>
      <c r="T27" s="89">
        <v>0</v>
      </c>
      <c r="U27" s="101">
        <v>0</v>
      </c>
      <c r="V27" s="97">
        <v>0</v>
      </c>
      <c r="W27" s="89">
        <v>0</v>
      </c>
      <c r="X27" s="101">
        <v>0</v>
      </c>
      <c r="Y27" s="97">
        <v>525.1100000000006</v>
      </c>
      <c r="Z27" s="89">
        <v>41559.06</v>
      </c>
      <c r="AA27" s="101">
        <v>0</v>
      </c>
      <c r="AB27" s="97">
        <v>0</v>
      </c>
      <c r="AC27" s="89">
        <v>0</v>
      </c>
      <c r="AD27" s="101">
        <v>6938.12</v>
      </c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>
        <v>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84194.74</v>
      </c>
      <c r="BW27" s="77">
        <f t="shared" si="4"/>
        <v>41559.06</v>
      </c>
      <c r="BX27" s="79">
        <f t="shared" si="4"/>
        <v>80523.64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84889.63</v>
      </c>
      <c r="E28" s="78">
        <f t="shared" si="5"/>
        <v>0</v>
      </c>
      <c r="F28" s="79">
        <f t="shared" si="5"/>
        <v>78614.36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1928.1100000000006</v>
      </c>
      <c r="Z28" s="78">
        <f t="shared" si="5"/>
        <v>41559.06</v>
      </c>
      <c r="AA28" s="77">
        <f t="shared" si="5"/>
        <v>1403</v>
      </c>
      <c r="AB28" s="98">
        <f t="shared" si="5"/>
        <v>13392.61</v>
      </c>
      <c r="AC28" s="78">
        <f t="shared" si="5"/>
        <v>0</v>
      </c>
      <c r="AD28" s="77">
        <f t="shared" si="5"/>
        <v>18876.77</v>
      </c>
      <c r="AE28" s="98">
        <f t="shared" si="5"/>
        <v>269524.13999999996</v>
      </c>
      <c r="AF28" s="78">
        <f t="shared" si="5"/>
        <v>110725.15</v>
      </c>
      <c r="AG28" s="77">
        <f t="shared" si="5"/>
        <v>226067.74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1000</v>
      </c>
      <c r="AO28" s="78">
        <f t="shared" si="6"/>
        <v>0</v>
      </c>
      <c r="AP28" s="77">
        <f t="shared" si="6"/>
        <v>1000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370734.49</v>
      </c>
      <c r="BW28" s="77">
        <f>BW23+BW24+BW25+BW26+BW27</f>
        <v>152284.21</v>
      </c>
      <c r="BX28" s="95">
        <f>BX23+BX24+BX25+BX26+BX27</f>
        <v>325961.87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18499.73</v>
      </c>
      <c r="BM40" s="89">
        <v>0</v>
      </c>
      <c r="BN40" s="101">
        <v>18499.73</v>
      </c>
      <c r="BO40" s="97"/>
      <c r="BP40" s="89"/>
      <c r="BQ40" s="101"/>
      <c r="BR40" s="97"/>
      <c r="BS40" s="89"/>
      <c r="BT40" s="101"/>
      <c r="BU40" s="76"/>
      <c r="BV40" s="85">
        <f t="shared" si="10"/>
        <v>18499.73</v>
      </c>
      <c r="BW40" s="77">
        <f t="shared" si="10"/>
        <v>0</v>
      </c>
      <c r="BX40" s="79">
        <f t="shared" si="10"/>
        <v>18499.73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18499.73</v>
      </c>
      <c r="BM42" s="78">
        <f t="shared" si="12"/>
        <v>0</v>
      </c>
      <c r="BN42" s="77">
        <f t="shared" si="12"/>
        <v>18499.73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18499.73</v>
      </c>
      <c r="BW42" s="77">
        <f>BW38+BW39+BW40+BW41</f>
        <v>0</v>
      </c>
      <c r="BX42" s="95">
        <f>BX38+BX39+BX40+BX41</f>
        <v>18499.73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122574.28000000001</v>
      </c>
      <c r="BS49" s="89">
        <v>0</v>
      </c>
      <c r="BT49" s="101">
        <v>90695.54999999999</v>
      </c>
      <c r="BU49" s="76"/>
      <c r="BV49" s="85">
        <f aca="true" t="shared" si="15" ref="BV49:BX50">D49+G49+J49+M49+P49+S49+V49+Y49+AB49+AE49+AH49+AK49+AN49+AQ49+AT49+AW49+AZ49+BC49+BF49+BI49+BL49+BO49+BR49</f>
        <v>122574.28000000001</v>
      </c>
      <c r="BW49" s="77">
        <f t="shared" si="15"/>
        <v>0</v>
      </c>
      <c r="BX49" s="79">
        <f t="shared" si="15"/>
        <v>90695.54999999999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912</v>
      </c>
      <c r="BS50" s="89">
        <v>0</v>
      </c>
      <c r="BT50" s="101">
        <v>912</v>
      </c>
      <c r="BU50" s="76"/>
      <c r="BV50" s="85">
        <f t="shared" si="15"/>
        <v>912</v>
      </c>
      <c r="BW50" s="77">
        <f t="shared" si="15"/>
        <v>0</v>
      </c>
      <c r="BX50" s="79">
        <f t="shared" si="15"/>
        <v>912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123486.28000000001</v>
      </c>
      <c r="BS51" s="78">
        <f>BS49+BS50</f>
        <v>0</v>
      </c>
      <c r="BT51" s="77">
        <f>BT49+BT50</f>
        <v>91607.54999999999</v>
      </c>
      <c r="BU51" s="85"/>
      <c r="BV51" s="85">
        <f>BV49+BV50</f>
        <v>123486.28000000001</v>
      </c>
      <c r="BW51" s="77">
        <f>BW49+BW50</f>
        <v>0</v>
      </c>
      <c r="BX51" s="95">
        <f>BX49+BX50</f>
        <v>91607.54999999999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294468.44999999995</v>
      </c>
      <c r="E53" s="86">
        <f t="shared" si="18"/>
        <v>7050</v>
      </c>
      <c r="F53" s="86">
        <f t="shared" si="18"/>
        <v>286534.24999999994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18037.489999999998</v>
      </c>
      <c r="N53" s="86">
        <f t="shared" si="18"/>
        <v>0</v>
      </c>
      <c r="O53" s="86">
        <f t="shared" si="18"/>
        <v>18946.27</v>
      </c>
      <c r="P53" s="86">
        <f t="shared" si="18"/>
        <v>3749.95</v>
      </c>
      <c r="Q53" s="86">
        <f t="shared" si="18"/>
        <v>0</v>
      </c>
      <c r="R53" s="86">
        <f t="shared" si="18"/>
        <v>4130.91</v>
      </c>
      <c r="S53" s="86">
        <f t="shared" si="18"/>
        <v>2000</v>
      </c>
      <c r="T53" s="86">
        <f t="shared" si="18"/>
        <v>0</v>
      </c>
      <c r="U53" s="86">
        <f t="shared" si="18"/>
        <v>1000</v>
      </c>
      <c r="V53" s="86">
        <f t="shared" si="18"/>
        <v>14821.689999999999</v>
      </c>
      <c r="W53" s="86">
        <f t="shared" si="18"/>
        <v>0</v>
      </c>
      <c r="X53" s="86">
        <f t="shared" si="18"/>
        <v>13057.689999999999</v>
      </c>
      <c r="Y53" s="86">
        <f t="shared" si="18"/>
        <v>1928.1100000000006</v>
      </c>
      <c r="Z53" s="86">
        <f t="shared" si="18"/>
        <v>41559.06</v>
      </c>
      <c r="AA53" s="86">
        <f t="shared" si="18"/>
        <v>1403</v>
      </c>
      <c r="AB53" s="86">
        <f t="shared" si="18"/>
        <v>57204.23</v>
      </c>
      <c r="AC53" s="86">
        <f t="shared" si="18"/>
        <v>0</v>
      </c>
      <c r="AD53" s="86">
        <f t="shared" si="18"/>
        <v>62049.89</v>
      </c>
      <c r="AE53" s="86">
        <f t="shared" si="18"/>
        <v>375979.37999999995</v>
      </c>
      <c r="AF53" s="86">
        <f t="shared" si="18"/>
        <v>110725.15</v>
      </c>
      <c r="AG53" s="86">
        <f t="shared" si="18"/>
        <v>337437.64</v>
      </c>
      <c r="AH53" s="86">
        <f t="shared" si="18"/>
        <v>1000</v>
      </c>
      <c r="AI53" s="86">
        <f t="shared" si="18"/>
        <v>0</v>
      </c>
      <c r="AJ53" s="86">
        <f aca="true" t="shared" si="19" ref="AJ53:BT53">AJ20+AJ28+AJ35+AJ42+AJ46+AJ51</f>
        <v>1000</v>
      </c>
      <c r="AK53" s="86">
        <f t="shared" si="19"/>
        <v>10415.31</v>
      </c>
      <c r="AL53" s="86">
        <f t="shared" si="19"/>
        <v>0</v>
      </c>
      <c r="AM53" s="86">
        <f t="shared" si="19"/>
        <v>12981.960000000001</v>
      </c>
      <c r="AN53" s="86">
        <f t="shared" si="19"/>
        <v>1000</v>
      </c>
      <c r="AO53" s="86">
        <f t="shared" si="19"/>
        <v>0</v>
      </c>
      <c r="AP53" s="86">
        <f t="shared" si="19"/>
        <v>1000</v>
      </c>
      <c r="AQ53" s="86">
        <f t="shared" si="19"/>
        <v>12514.8</v>
      </c>
      <c r="AR53" s="86">
        <f t="shared" si="19"/>
        <v>0</v>
      </c>
      <c r="AS53" s="86">
        <f t="shared" si="19"/>
        <v>18045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730</v>
      </c>
      <c r="BJ53" s="86">
        <f t="shared" si="19"/>
        <v>0</v>
      </c>
      <c r="BK53" s="86">
        <f t="shared" si="19"/>
        <v>0</v>
      </c>
      <c r="BL53" s="86">
        <f t="shared" si="19"/>
        <v>18499.73</v>
      </c>
      <c r="BM53" s="86">
        <f t="shared" si="19"/>
        <v>0</v>
      </c>
      <c r="BN53" s="86">
        <f t="shared" si="19"/>
        <v>18499.73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123486.28000000001</v>
      </c>
      <c r="BS53" s="86">
        <f t="shared" si="19"/>
        <v>0</v>
      </c>
      <c r="BT53" s="86">
        <f t="shared" si="19"/>
        <v>91607.54999999999</v>
      </c>
      <c r="BU53" s="86">
        <f>BU8</f>
        <v>0</v>
      </c>
      <c r="BV53" s="102">
        <f>BV8+BV20+BV28+BV35+BV42+BV46+BV51</f>
        <v>935835.4199999999</v>
      </c>
      <c r="BW53" s="87">
        <f>BW20+BW28+BW35+BW42+BW46+BW51</f>
        <v>159334.21</v>
      </c>
      <c r="BX53" s="87">
        <f>BX20+BX28+BX35+BX42+BX46+BX51</f>
        <v>867693.8900000001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IF((Spese_Rendiconto_2022!BV53+Spese_Rendiconto_2022!BW53-Entrate_Rendiconto_2022!D58)&lt;0,Entrate_Rendiconto_2022!D58-Spese_Rendiconto_2022!BV53-Spese_Rendiconto_2022!BW53,0)</f>
        <v>42531.26000000021</v>
      </c>
      <c r="BW54" s="93"/>
      <c r="BX54" s="94">
        <f>IF((Spese_Rendiconto_2022!BX53-Entrate_Rendiconto_2022!E58)&lt;0,Entrate_Rendiconto_2022!E58-Spese_Rendiconto_2022!BX53,0)</f>
        <v>296578.13999999966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2023-11-20T09:38:19Z</dcterms:modified>
  <cp:category/>
  <cp:version/>
  <cp:contentType/>
  <cp:contentStatus/>
</cp:coreProperties>
</file>