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<sst xmlns="http://schemas.openxmlformats.org/spreadsheetml/2006/main" count="870" uniqueCount="149">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</sst>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22505.43</v>
      </c>
      <c r="E5" s="38"/>
    </row>
    <row r="6" spans="2:5" ht="15">
      <c r="B6" s="8"/>
      <c r="C6" s="5" t="s">
        <v>5</v>
      </c>
      <c r="D6" s="39">
        <v>25366.4</v>
      </c>
      <c r="E6" s="40"/>
    </row>
    <row r="7" spans="2:5" ht="15">
      <c r="B7" s="8"/>
      <c r="C7" s="5" t="s">
        <v>6</v>
      </c>
      <c r="D7" s="39">
        <v>21500</v>
      </c>
      <c r="E7" s="40"/>
    </row>
    <row r="8" spans="2:5" ht="15.75" thickBot="1">
      <c r="B8" s="9"/>
      <c r="C8" s="6" t="s">
        <v>7</v>
      </c>
      <c r="D8" s="41"/>
      <c r="E8" s="42">
        <v>97036.9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148804.58000000002</v>
      </c>
      <c r="E10" s="45">
        <v>146084.97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218.66</v>
      </c>
      <c r="E13" s="45">
        <v>218.66</v>
      </c>
    </row>
    <row r="14" spans="2:5" ht="15">
      <c r="B14" s="13">
        <v>10301</v>
      </c>
      <c r="C14" s="54" t="s">
        <v>11</v>
      </c>
      <c r="D14" s="39">
        <v>102987</v>
      </c>
      <c r="E14" s="45">
        <v>103293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252010.24000000002</v>
      </c>
      <c r="E16" s="51">
        <f>E10+E11+E12+E13+E14+E15</f>
        <v>249596.63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66605.62000000001</v>
      </c>
      <c r="E18" s="45">
        <v>36514.89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1500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66605.62000000001</v>
      </c>
      <c r="E23" s="51">
        <f>E18+E19+E20+E21+E22</f>
        <v>38014.89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65827.51000000001</v>
      </c>
      <c r="E25" s="45">
        <v>78672.69000000002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0.23</v>
      </c>
      <c r="E27" s="45">
        <v>0.23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33344.79</v>
      </c>
      <c r="E29" s="50">
        <v>33332.61</v>
      </c>
    </row>
    <row r="30" spans="2:5" ht="15.75" thickBot="1">
      <c r="B30" s="16">
        <v>30000</v>
      </c>
      <c r="C30" s="15" t="s">
        <v>32</v>
      </c>
      <c r="D30" s="48">
        <f>D25+D26+D27+D28+D29</f>
        <v>99172.53</v>
      </c>
      <c r="E30" s="51">
        <f>E25+E26+E27+E28+E29</f>
        <v>112005.53000000001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23507.96</v>
      </c>
      <c r="E33" s="59">
        <v>73738.12</v>
      </c>
    </row>
    <row r="34" spans="2:5" ht="15">
      <c r="B34" s="13">
        <v>40300</v>
      </c>
      <c r="C34" s="54" t="s">
        <v>37</v>
      </c>
      <c r="D34" s="61">
        <v>88500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14854.470000000001</v>
      </c>
      <c r="E36" s="50">
        <v>14854.470000000001</v>
      </c>
    </row>
    <row r="37" spans="2:5" ht="15.75" thickBot="1">
      <c r="B37" s="16">
        <v>40000</v>
      </c>
      <c r="C37" s="15" t="s">
        <v>40</v>
      </c>
      <c r="D37" s="48">
        <f>D32+D33+D34+D35+D36</f>
        <v>126862.43</v>
      </c>
      <c r="E37" s="51">
        <f>E32+E33+E34+E35+E36</f>
        <v>88592.59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8659.59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8659.59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58757.8</v>
      </c>
      <c r="E54" s="45">
        <v>58757.799999999996</v>
      </c>
    </row>
    <row r="55" spans="2:5" ht="15">
      <c r="B55" s="13">
        <v>90200</v>
      </c>
      <c r="C55" s="54" t="s">
        <v>62</v>
      </c>
      <c r="D55" s="61">
        <v>31557.000000000004</v>
      </c>
      <c r="E55" s="62">
        <v>32495.510000000013</v>
      </c>
    </row>
    <row r="56" spans="2:5" ht="15.75" thickBot="1">
      <c r="B56" s="16">
        <v>90000</v>
      </c>
      <c r="C56" s="15" t="s">
        <v>63</v>
      </c>
      <c r="D56" s="48">
        <f>D54+D55</f>
        <v>90314.8</v>
      </c>
      <c r="E56" s="51">
        <f>E54+E55</f>
        <v>91253.31000000001</v>
      </c>
    </row>
    <row r="57" spans="2:5" ht="16.5" thickBot="1" thickTop="1">
      <c r="B57" s="109" t="s">
        <v>64</v>
      </c>
      <c r="C57" s="110"/>
      <c r="D57" s="52">
        <f>D16+D23+D30+D37+D43+D49+D52+D56</f>
        <v>634965.6200000001</v>
      </c>
      <c r="E57" s="55">
        <f>E16+E23+E30+E37+E43+E49+E52+E56</f>
        <v>588122.54</v>
      </c>
    </row>
    <row r="58" spans="2:5" ht="16.5" thickBot="1" thickTop="1">
      <c r="B58" s="109" t="s">
        <v>65</v>
      </c>
      <c r="C58" s="110"/>
      <c r="D58" s="52">
        <f>D57+D5+D6+D7+D8</f>
        <v>704337.4500000002</v>
      </c>
      <c r="E58" s="55">
        <f>E57+E5+E6+E7+E8</f>
        <v>685159.4400000001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96118.99999999999</v>
      </c>
      <c r="E10" s="89">
        <v>8214.35</v>
      </c>
      <c r="F10" s="90">
        <v>98545.23999999998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40208.95</v>
      </c>
      <c r="AF10" s="89">
        <v>0</v>
      </c>
      <c r="AG10" s="90">
        <v>40030.579999999994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136327.94999999998</v>
      </c>
      <c r="BW10" s="77">
        <f aca="true" t="shared" si="1" ref="BW10:BW19">E10+H10+K10+N10+Q10+T10+W10+Z10+AC10+AF10+AI10+AL10+AO10+AR10+AU10+AX10+BA10+BD10+BG10+BJ10+BM10+BP10+BS10</f>
        <v>8214.35</v>
      </c>
      <c r="BX10" s="79">
        <f aca="true" t="shared" si="2" ref="BX10:BX19">F10+I10+L10+O10+R10+U10+X10+AA10+AD10+AG10+AJ10+AM10+AP10+AS10+AV10+AY10+BB10+BE10+BH10+BK10+BN10+BQ10+BT10</f>
        <v>138575.81999999998</v>
      </c>
    </row>
    <row r="11" spans="2:76" ht="15">
      <c r="B11" s="13">
        <v>102</v>
      </c>
      <c r="C11" s="25" t="s">
        <v>92</v>
      </c>
      <c r="D11" s="88">
        <v>7032.320000000001</v>
      </c>
      <c r="E11" s="89">
        <v>200</v>
      </c>
      <c r="F11" s="90">
        <v>7032.32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2832.2</v>
      </c>
      <c r="AF11" s="89">
        <v>0</v>
      </c>
      <c r="AG11" s="90">
        <v>2832.2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9864.52</v>
      </c>
      <c r="BW11" s="77">
        <f t="shared" si="1"/>
        <v>200</v>
      </c>
      <c r="BX11" s="79">
        <f t="shared" si="2"/>
        <v>9864.52</v>
      </c>
    </row>
    <row r="12" spans="2:76" ht="15">
      <c r="B12" s="13">
        <v>103</v>
      </c>
      <c r="C12" s="25" t="s">
        <v>93</v>
      </c>
      <c r="D12" s="88">
        <v>48627.10999999999</v>
      </c>
      <c r="E12" s="89">
        <v>9000</v>
      </c>
      <c r="F12" s="90">
        <v>43798.19999999999</v>
      </c>
      <c r="G12" s="88"/>
      <c r="H12" s="89"/>
      <c r="I12" s="90"/>
      <c r="J12" s="97"/>
      <c r="K12" s="89"/>
      <c r="L12" s="101"/>
      <c r="M12" s="91">
        <v>8164.570000000001</v>
      </c>
      <c r="N12" s="89">
        <v>0</v>
      </c>
      <c r="O12" s="90">
        <v>9555.05</v>
      </c>
      <c r="P12" s="91">
        <v>330.26</v>
      </c>
      <c r="Q12" s="89">
        <v>990</v>
      </c>
      <c r="R12" s="90">
        <v>306.65000000000003</v>
      </c>
      <c r="S12" s="91">
        <v>2501.69</v>
      </c>
      <c r="T12" s="89">
        <v>0</v>
      </c>
      <c r="U12" s="90">
        <v>2589.57</v>
      </c>
      <c r="V12" s="91">
        <v>658.8</v>
      </c>
      <c r="W12" s="89">
        <v>0</v>
      </c>
      <c r="X12" s="90">
        <v>475.8</v>
      </c>
      <c r="Y12" s="91"/>
      <c r="Z12" s="89"/>
      <c r="AA12" s="90"/>
      <c r="AB12" s="91">
        <v>38856.520000000004</v>
      </c>
      <c r="AC12" s="89">
        <v>0</v>
      </c>
      <c r="AD12" s="90">
        <v>39632.31</v>
      </c>
      <c r="AE12" s="91">
        <v>45928.24</v>
      </c>
      <c r="AF12" s="89">
        <v>0</v>
      </c>
      <c r="AG12" s="90">
        <v>48305.509999999995</v>
      </c>
      <c r="AH12" s="91"/>
      <c r="AI12" s="89"/>
      <c r="AJ12" s="90"/>
      <c r="AK12" s="91">
        <v>1080.81</v>
      </c>
      <c r="AL12" s="89">
        <v>0</v>
      </c>
      <c r="AM12" s="90">
        <v>1160.27</v>
      </c>
      <c r="AN12" s="91"/>
      <c r="AO12" s="89"/>
      <c r="AP12" s="90"/>
      <c r="AQ12" s="91">
        <v>366</v>
      </c>
      <c r="AR12" s="89">
        <v>0</v>
      </c>
      <c r="AS12" s="90">
        <v>854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146514</v>
      </c>
      <c r="BW12" s="77">
        <f t="shared" si="1"/>
        <v>9990</v>
      </c>
      <c r="BX12" s="79">
        <f t="shared" si="2"/>
        <v>146677.35999999996</v>
      </c>
    </row>
    <row r="13" spans="2:76" ht="15">
      <c r="B13" s="13">
        <v>104</v>
      </c>
      <c r="C13" s="25" t="s">
        <v>19</v>
      </c>
      <c r="D13" s="88">
        <v>12586.57</v>
      </c>
      <c r="E13" s="89">
        <v>0</v>
      </c>
      <c r="F13" s="90">
        <v>10832.14</v>
      </c>
      <c r="G13" s="88"/>
      <c r="H13" s="89"/>
      <c r="I13" s="90"/>
      <c r="J13" s="97"/>
      <c r="K13" s="89"/>
      <c r="L13" s="101"/>
      <c r="M13" s="91">
        <v>216.79</v>
      </c>
      <c r="N13" s="89">
        <v>0</v>
      </c>
      <c r="O13" s="90">
        <v>186.60999999999999</v>
      </c>
      <c r="P13" s="91">
        <v>1230</v>
      </c>
      <c r="Q13" s="89">
        <v>0</v>
      </c>
      <c r="R13" s="90">
        <v>1100</v>
      </c>
      <c r="S13" s="91">
        <v>0</v>
      </c>
      <c r="T13" s="89">
        <v>0</v>
      </c>
      <c r="U13" s="90">
        <v>0</v>
      </c>
      <c r="V13" s="91">
        <v>5350</v>
      </c>
      <c r="W13" s="89">
        <v>0</v>
      </c>
      <c r="X13" s="90">
        <v>5000</v>
      </c>
      <c r="Y13" s="91">
        <v>0</v>
      </c>
      <c r="Z13" s="89">
        <v>0</v>
      </c>
      <c r="AA13" s="90">
        <v>0</v>
      </c>
      <c r="AB13" s="91">
        <v>4081.76</v>
      </c>
      <c r="AC13" s="89">
        <v>0</v>
      </c>
      <c r="AD13" s="90">
        <v>3787.73</v>
      </c>
      <c r="AE13" s="91">
        <v>5746.8</v>
      </c>
      <c r="AF13" s="89">
        <v>0</v>
      </c>
      <c r="AG13" s="90">
        <v>7635.2</v>
      </c>
      <c r="AH13" s="91">
        <v>0</v>
      </c>
      <c r="AI13" s="89">
        <v>0</v>
      </c>
      <c r="AJ13" s="90">
        <v>0</v>
      </c>
      <c r="AK13" s="91">
        <v>9708.97</v>
      </c>
      <c r="AL13" s="89">
        <v>0</v>
      </c>
      <c r="AM13" s="90">
        <v>9708.97</v>
      </c>
      <c r="AN13" s="91"/>
      <c r="AO13" s="89"/>
      <c r="AP13" s="90"/>
      <c r="AQ13" s="91">
        <v>1019.51</v>
      </c>
      <c r="AR13" s="89">
        <v>0</v>
      </c>
      <c r="AS13" s="90">
        <v>1019.51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39940.4</v>
      </c>
      <c r="BW13" s="77">
        <f t="shared" si="1"/>
        <v>0</v>
      </c>
      <c r="BX13" s="79">
        <f t="shared" si="2"/>
        <v>39270.16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2053.1</v>
      </c>
      <c r="E16" s="89">
        <v>0</v>
      </c>
      <c r="F16" s="90">
        <v>2053.1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2727.92</v>
      </c>
      <c r="AF16" s="89">
        <v>0</v>
      </c>
      <c r="AG16" s="101">
        <v>2727.9199999999996</v>
      </c>
      <c r="AH16" s="97"/>
      <c r="AI16" s="89"/>
      <c r="AJ16" s="101"/>
      <c r="AK16" s="97">
        <v>3508.68</v>
      </c>
      <c r="AL16" s="89">
        <v>0</v>
      </c>
      <c r="AM16" s="101">
        <v>3508.68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8289.7</v>
      </c>
      <c r="BW16" s="77">
        <f t="shared" si="1"/>
        <v>0</v>
      </c>
      <c r="BX16" s="79">
        <f t="shared" si="2"/>
        <v>8289.699999999999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102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102</v>
      </c>
    </row>
    <row r="19" spans="2:76" ht="15">
      <c r="B19" s="13">
        <v>110</v>
      </c>
      <c r="C19" s="25" t="s">
        <v>98</v>
      </c>
      <c r="D19" s="88">
        <v>12190.3</v>
      </c>
      <c r="E19" s="89">
        <v>0</v>
      </c>
      <c r="F19" s="90">
        <v>12190.3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12190.3</v>
      </c>
      <c r="BW19" s="77">
        <f t="shared" si="1"/>
        <v>0</v>
      </c>
      <c r="BX19" s="79">
        <f t="shared" si="2"/>
        <v>12190.3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178608.4</v>
      </c>
      <c r="E20" s="78">
        <f t="shared" si="3"/>
        <v>17414.35</v>
      </c>
      <c r="F20" s="79">
        <f t="shared" si="3"/>
        <v>174553.29999999996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8381.36</v>
      </c>
      <c r="N20" s="78">
        <f t="shared" si="3"/>
        <v>0</v>
      </c>
      <c r="O20" s="77">
        <f t="shared" si="3"/>
        <v>9741.66</v>
      </c>
      <c r="P20" s="98">
        <f t="shared" si="3"/>
        <v>1560.26</v>
      </c>
      <c r="Q20" s="78">
        <f t="shared" si="3"/>
        <v>990</v>
      </c>
      <c r="R20" s="77">
        <f t="shared" si="3"/>
        <v>1406.65</v>
      </c>
      <c r="S20" s="98">
        <f t="shared" si="3"/>
        <v>2501.69</v>
      </c>
      <c r="T20" s="78">
        <f t="shared" si="3"/>
        <v>0</v>
      </c>
      <c r="U20" s="77">
        <f t="shared" si="3"/>
        <v>2589.57</v>
      </c>
      <c r="V20" s="98">
        <f t="shared" si="3"/>
        <v>6008.8</v>
      </c>
      <c r="W20" s="78">
        <f t="shared" si="3"/>
        <v>0</v>
      </c>
      <c r="X20" s="77">
        <f t="shared" si="3"/>
        <v>5475.8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42938.280000000006</v>
      </c>
      <c r="AC20" s="78">
        <f t="shared" si="3"/>
        <v>0</v>
      </c>
      <c r="AD20" s="77">
        <f t="shared" si="3"/>
        <v>43420.04</v>
      </c>
      <c r="AE20" s="98">
        <f t="shared" si="3"/>
        <v>97444.10999999999</v>
      </c>
      <c r="AF20" s="78">
        <f t="shared" si="3"/>
        <v>0</v>
      </c>
      <c r="AG20" s="77">
        <f t="shared" si="3"/>
        <v>101531.40999999997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14298.46</v>
      </c>
      <c r="AL20" s="78">
        <f t="shared" si="3"/>
        <v>0</v>
      </c>
      <c r="AM20" s="77">
        <f t="shared" si="3"/>
        <v>14377.92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1385.51</v>
      </c>
      <c r="AR20" s="78">
        <f t="shared" si="3"/>
        <v>0</v>
      </c>
      <c r="AS20" s="77">
        <f t="shared" si="3"/>
        <v>1873.51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353126.87</v>
      </c>
      <c r="BW20" s="77">
        <f>BW10+BW11+BW12+BW13+BW14+BW15+BW16+BW17+BW18+BW19</f>
        <v>18404.35</v>
      </c>
      <c r="BX20" s="95">
        <f>BX10+BX11+BX12+BX13+BX14+BX15+BX16+BX17+BX18+BX19</f>
        <v>354969.86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5612</v>
      </c>
      <c r="E24" s="89">
        <v>0</v>
      </c>
      <c r="F24" s="90">
        <v>5612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135269.76</v>
      </c>
      <c r="AF24" s="89">
        <v>21000</v>
      </c>
      <c r="AG24" s="101">
        <v>143058.49</v>
      </c>
      <c r="AH24" s="97"/>
      <c r="AI24" s="89"/>
      <c r="AJ24" s="101"/>
      <c r="AK24" s="97">
        <v>0</v>
      </c>
      <c r="AL24" s="89">
        <v>4318.8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140881.76</v>
      </c>
      <c r="BW24" s="77">
        <f t="shared" si="4"/>
        <v>25318.8</v>
      </c>
      <c r="BX24" s="79">
        <f t="shared" si="4"/>
        <v>148670.49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3000</v>
      </c>
      <c r="R27" s="101">
        <v>0</v>
      </c>
      <c r="S27" s="97">
        <v>0</v>
      </c>
      <c r="T27" s="89">
        <v>0</v>
      </c>
      <c r="U27" s="101">
        <v>0</v>
      </c>
      <c r="V27" s="97">
        <v>0</v>
      </c>
      <c r="W27" s="89">
        <v>0</v>
      </c>
      <c r="X27" s="101">
        <v>0</v>
      </c>
      <c r="Y27" s="97"/>
      <c r="Z27" s="89"/>
      <c r="AA27" s="101"/>
      <c r="AB27" s="97">
        <v>1000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1000</v>
      </c>
      <c r="BW27" s="77">
        <f t="shared" si="4"/>
        <v>3000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5612</v>
      </c>
      <c r="E28" s="78">
        <f t="shared" si="5"/>
        <v>0</v>
      </c>
      <c r="F28" s="79">
        <f t="shared" si="5"/>
        <v>5612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3000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1000</v>
      </c>
      <c r="AC28" s="78">
        <f t="shared" si="5"/>
        <v>0</v>
      </c>
      <c r="AD28" s="77">
        <f t="shared" si="5"/>
        <v>0</v>
      </c>
      <c r="AE28" s="98">
        <f t="shared" si="5"/>
        <v>135269.76</v>
      </c>
      <c r="AF28" s="78">
        <f t="shared" si="5"/>
        <v>21000</v>
      </c>
      <c r="AG28" s="77">
        <f t="shared" si="5"/>
        <v>143058.49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4318.8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141881.76</v>
      </c>
      <c r="BW28" s="77">
        <f>BW23+BW24+BW25+BW26+BW27</f>
        <v>28318.8</v>
      </c>
      <c r="BX28" s="95">
        <f>BX23+BX24+BX25+BX26+BX27</f>
        <v>148670.49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29231.260000000002</v>
      </c>
      <c r="BM40" s="89">
        <v>0</v>
      </c>
      <c r="BN40" s="101">
        <v>29231.260000000002</v>
      </c>
      <c r="BO40" s="97"/>
      <c r="BP40" s="89"/>
      <c r="BQ40" s="101"/>
      <c r="BR40" s="97"/>
      <c r="BS40" s="89"/>
      <c r="BT40" s="101"/>
      <c r="BU40" s="76"/>
      <c r="BV40" s="85">
        <f t="shared" si="10"/>
        <v>29231.260000000002</v>
      </c>
      <c r="BW40" s="77">
        <f t="shared" si="10"/>
        <v>0</v>
      </c>
      <c r="BX40" s="79">
        <f t="shared" si="10"/>
        <v>29231.260000000002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29231.260000000002</v>
      </c>
      <c r="BM42" s="78">
        <f t="shared" si="12"/>
        <v>0</v>
      </c>
      <c r="BN42" s="77">
        <f t="shared" si="12"/>
        <v>29231.260000000002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29231.260000000002</v>
      </c>
      <c r="BW42" s="77">
        <f>BW38+BW39+BW40+BW41</f>
        <v>0</v>
      </c>
      <c r="BX42" s="95">
        <f>BX38+BX39+BX40+BX41</f>
        <v>29231.260000000002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65215.44</v>
      </c>
      <c r="BS49" s="89">
        <v>0</v>
      </c>
      <c r="BT49" s="101">
        <v>51362.259999999995</v>
      </c>
      <c r="BU49" s="76"/>
      <c r="BV49" s="85">
        <f aca="true" t="shared" si="15" ref="BV49:BX50">D49+G49+J49+M49+P49+S49+V49+Y49+AB49+AE49+AH49+AK49+AN49+AQ49+AT49+AW49+AZ49+BC49+BF49+BI49+BL49+BO49+BR49</f>
        <v>65215.44</v>
      </c>
      <c r="BW49" s="77">
        <f t="shared" si="15"/>
        <v>0</v>
      </c>
      <c r="BX49" s="79">
        <f t="shared" si="15"/>
        <v>51362.259999999995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17191.890000000003</v>
      </c>
      <c r="BS50" s="89">
        <v>0</v>
      </c>
      <c r="BT50" s="101">
        <v>36003.240000000005</v>
      </c>
      <c r="BU50" s="76"/>
      <c r="BV50" s="85">
        <f t="shared" si="15"/>
        <v>17191.890000000003</v>
      </c>
      <c r="BW50" s="77">
        <f t="shared" si="15"/>
        <v>0</v>
      </c>
      <c r="BX50" s="79">
        <f t="shared" si="15"/>
        <v>36003.240000000005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82407.33</v>
      </c>
      <c r="BS51" s="78">
        <f>BS49+BS50</f>
        <v>0</v>
      </c>
      <c r="BT51" s="77">
        <f>BT49+BT50</f>
        <v>87365.5</v>
      </c>
      <c r="BU51" s="85"/>
      <c r="BV51" s="85">
        <f>BV49+BV50</f>
        <v>82407.33</v>
      </c>
      <c r="BW51" s="77">
        <f>BW49+BW50</f>
        <v>0</v>
      </c>
      <c r="BX51" s="95">
        <f>BX49+BX50</f>
        <v>87365.5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184220.4</v>
      </c>
      <c r="E53" s="86">
        <f t="shared" si="18"/>
        <v>17414.35</v>
      </c>
      <c r="F53" s="86">
        <f t="shared" si="18"/>
        <v>180165.29999999996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8381.36</v>
      </c>
      <c r="N53" s="86">
        <f t="shared" si="18"/>
        <v>0</v>
      </c>
      <c r="O53" s="86">
        <f t="shared" si="18"/>
        <v>9741.66</v>
      </c>
      <c r="P53" s="86">
        <f t="shared" si="18"/>
        <v>1560.26</v>
      </c>
      <c r="Q53" s="86">
        <f t="shared" si="18"/>
        <v>3990</v>
      </c>
      <c r="R53" s="86">
        <f t="shared" si="18"/>
        <v>1406.65</v>
      </c>
      <c r="S53" s="86">
        <f t="shared" si="18"/>
        <v>2501.69</v>
      </c>
      <c r="T53" s="86">
        <f t="shared" si="18"/>
        <v>0</v>
      </c>
      <c r="U53" s="86">
        <f t="shared" si="18"/>
        <v>2589.57</v>
      </c>
      <c r="V53" s="86">
        <f t="shared" si="18"/>
        <v>6008.8</v>
      </c>
      <c r="W53" s="86">
        <f t="shared" si="18"/>
        <v>0</v>
      </c>
      <c r="X53" s="86">
        <f t="shared" si="18"/>
        <v>5475.8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43938.280000000006</v>
      </c>
      <c r="AC53" s="86">
        <f t="shared" si="18"/>
        <v>0</v>
      </c>
      <c r="AD53" s="86">
        <f t="shared" si="18"/>
        <v>43420.04</v>
      </c>
      <c r="AE53" s="86">
        <f t="shared" si="18"/>
        <v>232713.87</v>
      </c>
      <c r="AF53" s="86">
        <f t="shared" si="18"/>
        <v>21000</v>
      </c>
      <c r="AG53" s="86">
        <f t="shared" si="18"/>
        <v>244589.89999999997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14298.46</v>
      </c>
      <c r="AL53" s="86">
        <f t="shared" si="19"/>
        <v>4318.8</v>
      </c>
      <c r="AM53" s="86">
        <f t="shared" si="19"/>
        <v>14377.92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1385.51</v>
      </c>
      <c r="AR53" s="86">
        <f t="shared" si="19"/>
        <v>0</v>
      </c>
      <c r="AS53" s="86">
        <f t="shared" si="19"/>
        <v>1873.51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29231.260000000002</v>
      </c>
      <c r="BM53" s="86">
        <f t="shared" si="19"/>
        <v>0</v>
      </c>
      <c r="BN53" s="86">
        <f t="shared" si="19"/>
        <v>29231.260000000002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82407.33</v>
      </c>
      <c r="BS53" s="86">
        <f t="shared" si="19"/>
        <v>0</v>
      </c>
      <c r="BT53" s="86">
        <f t="shared" si="19"/>
        <v>87365.5</v>
      </c>
      <c r="BU53" s="86">
        <f>BU8</f>
        <v>0</v>
      </c>
      <c r="BV53" s="102">
        <f>BV8+BV20+BV28+BV35+BV42+BV46+BV51</f>
        <v>606647.22</v>
      </c>
      <c r="BW53" s="87">
        <f>BW20+BW28+BW35+BW42+BW46+BW51</f>
        <v>46723.149999999994</v>
      </c>
      <c r="BX53" s="87">
        <f>BX20+BX28+BX35+BX42+BX46+BX51</f>
        <v>620237.11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50967.08000000022</v>
      </c>
      <c r="BW54" s="93"/>
      <c r="BX54" s="94">
        <f>IF((Spese_Rendiconto_2017!BX53-Entrate_Rendiconto_2017!E58)&lt;0,Entrate_Rendiconto_2017!E58-Spese_Rendiconto_2017!BX53,0)</f>
        <v>64922.330000000075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2018-05-02T10:43:16Z</dcterms:modified>
  <cp:category/>
  <cp:version/>
  <cp:contentType/>
  <cp:contentStatus/>
</cp:coreProperties>
</file>