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<sst xmlns="http://schemas.openxmlformats.org/spreadsheetml/2006/main" count="870" uniqueCount="151">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</sst>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531849.12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783791.99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64500</v>
      </c>
      <c r="E10" s="45">
        <v>71034.75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16500</v>
      </c>
      <c r="E14" s="45">
        <v>16500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81000</v>
      </c>
      <c r="E16" s="51">
        <f>E10+E11+E12+E13+E14+E15</f>
        <v>87534.75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54248.479999999996</v>
      </c>
      <c r="E18" s="45">
        <v>90731.62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16380</v>
      </c>
      <c r="E20" s="59">
        <v>16380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70628.48</v>
      </c>
      <c r="E23" s="51">
        <f>E18+E19+E20+E21+E22</f>
        <v>107111.62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59800</v>
      </c>
      <c r="E25" s="45">
        <v>62394</v>
      </c>
    </row>
    <row r="26" spans="2:5" ht="15">
      <c r="B26" s="13">
        <v>30200</v>
      </c>
      <c r="C26" s="54" t="s">
        <v>28</v>
      </c>
      <c r="D26" s="39">
        <v>50</v>
      </c>
      <c r="E26" s="45">
        <v>50</v>
      </c>
    </row>
    <row r="27" spans="2:5" ht="15">
      <c r="B27" s="13">
        <v>30300</v>
      </c>
      <c r="C27" s="54" t="s">
        <v>29</v>
      </c>
      <c r="D27" s="39">
        <v>150</v>
      </c>
      <c r="E27" s="45">
        <v>150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29925</v>
      </c>
      <c r="E29" s="50">
        <v>42825.509999999995</v>
      </c>
    </row>
    <row r="30" spans="2:5" ht="15.75" thickBot="1">
      <c r="B30" s="16">
        <v>30000</v>
      </c>
      <c r="C30" s="15" t="s">
        <v>32</v>
      </c>
      <c r="D30" s="48">
        <f>D25+D26+D27+D28+D29</f>
        <v>89925</v>
      </c>
      <c r="E30" s="51">
        <f>E25+E26+E27+E28+E29</f>
        <v>105419.51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8394.86</v>
      </c>
    </row>
    <row r="34" spans="2:5" ht="15">
      <c r="B34" s="13">
        <v>40300</v>
      </c>
      <c r="C34" s="54" t="s">
        <v>37</v>
      </c>
      <c r="D34" s="61">
        <v>0</v>
      </c>
      <c r="E34" s="45">
        <v>103117.23999999999</v>
      </c>
    </row>
    <row r="35" spans="2:5" ht="15">
      <c r="B35" s="13">
        <v>40400</v>
      </c>
      <c r="C35" s="54" t="s">
        <v>38</v>
      </c>
      <c r="D35" s="39">
        <v>0</v>
      </c>
      <c r="E35" s="45">
        <v>1000</v>
      </c>
    </row>
    <row r="36" spans="2:5" ht="15">
      <c r="B36" s="13">
        <v>40500</v>
      </c>
      <c r="C36" s="54" t="s">
        <v>39</v>
      </c>
      <c r="D36" s="49">
        <v>1500</v>
      </c>
      <c r="E36" s="50">
        <v>1500</v>
      </c>
    </row>
    <row r="37" spans="2:5" ht="15.75" thickBot="1">
      <c r="B37" s="16">
        <v>40000</v>
      </c>
      <c r="C37" s="15" t="s">
        <v>40</v>
      </c>
      <c r="D37" s="48">
        <f>D32+D33+D34+D35+D36</f>
        <v>1500</v>
      </c>
      <c r="E37" s="51">
        <f>E32+E33+E34+E35+E36</f>
        <v>114012.09999999999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97000</v>
      </c>
      <c r="E54" s="45">
        <v>104609.95</v>
      </c>
    </row>
    <row r="55" spans="2:5" ht="15">
      <c r="B55" s="13">
        <v>90200</v>
      </c>
      <c r="C55" s="54" t="s">
        <v>62</v>
      </c>
      <c r="D55" s="61">
        <v>125000</v>
      </c>
      <c r="E55" s="62">
        <v>131265.95</v>
      </c>
    </row>
    <row r="56" spans="2:5" ht="15.75" thickBot="1">
      <c r="B56" s="16">
        <v>90000</v>
      </c>
      <c r="C56" s="15" t="s">
        <v>63</v>
      </c>
      <c r="D56" s="48">
        <f>D54+D55</f>
        <v>222000</v>
      </c>
      <c r="E56" s="51">
        <f>E54+E55</f>
        <v>235875.90000000002</v>
      </c>
    </row>
    <row r="57" spans="2:5" ht="16.5" thickBot="1" thickTop="1">
      <c r="B57" s="109" t="s">
        <v>64</v>
      </c>
      <c r="C57" s="110"/>
      <c r="D57" s="52">
        <f>D16+D23+D30+D37+D43+D49+D52+D56</f>
        <v>465053.48</v>
      </c>
      <c r="E57" s="55">
        <f>E16+E23+E30+E37+E43+E49+E52+E56</f>
        <v>649953.88</v>
      </c>
    </row>
    <row r="58" spans="2:5" ht="16.5" thickBot="1" thickTop="1">
      <c r="B58" s="109" t="s">
        <v>65</v>
      </c>
      <c r="C58" s="110"/>
      <c r="D58" s="52">
        <f>D57+D5+D6+D7+D8</f>
        <v>996902.6</v>
      </c>
      <c r="E58" s="55">
        <f>E57+E5+E6+E7+E8</f>
        <v>1433745.87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328159.71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16500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46547.56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6000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52547.56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59800</v>
      </c>
      <c r="E25" s="45"/>
    </row>
    <row r="26" spans="2:5" ht="15">
      <c r="B26" s="13">
        <v>30200</v>
      </c>
      <c r="C26" s="54" t="s">
        <v>28</v>
      </c>
      <c r="D26" s="39">
        <v>50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26175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86175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97000</v>
      </c>
      <c r="E54" s="45"/>
    </row>
    <row r="55" spans="2:5" ht="15">
      <c r="B55" s="13">
        <v>90200</v>
      </c>
      <c r="C55" s="54" t="s">
        <v>62</v>
      </c>
      <c r="D55" s="61">
        <v>125000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443222.56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771382.27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16500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39277.35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6000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45277.35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59800</v>
      </c>
      <c r="E25" s="45"/>
    </row>
    <row r="26" spans="2:5" ht="15">
      <c r="B26" s="13">
        <v>30200</v>
      </c>
      <c r="C26" s="54" t="s">
        <v>28</v>
      </c>
      <c r="D26" s="39">
        <v>50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26175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86175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97000</v>
      </c>
      <c r="E54" s="45"/>
    </row>
    <row r="55" spans="2:5" ht="15">
      <c r="B55" s="13">
        <v>90200</v>
      </c>
      <c r="C55" s="54" t="s">
        <v>62</v>
      </c>
      <c r="D55" s="61">
        <v>125000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435952.35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435952.35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53060</v>
      </c>
      <c r="E10" s="89">
        <v>0</v>
      </c>
      <c r="F10" s="90">
        <v>61887.130000000005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53060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61887.130000000005</v>
      </c>
    </row>
    <row r="11" spans="2:76" ht="15">
      <c r="B11" s="13">
        <v>102</v>
      </c>
      <c r="C11" s="25" t="s">
        <v>92</v>
      </c>
      <c r="D11" s="88">
        <v>4680</v>
      </c>
      <c r="E11" s="89">
        <v>0</v>
      </c>
      <c r="F11" s="90">
        <v>6270.1900000000005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>
        <v>1275</v>
      </c>
      <c r="W11" s="89">
        <v>0</v>
      </c>
      <c r="X11" s="90">
        <v>1275</v>
      </c>
      <c r="Y11" s="91"/>
      <c r="Z11" s="89"/>
      <c r="AA11" s="90"/>
      <c r="AB11" s="91"/>
      <c r="AC11" s="89"/>
      <c r="AD11" s="90"/>
      <c r="AE11" s="91">
        <v>105</v>
      </c>
      <c r="AF11" s="89">
        <v>0</v>
      </c>
      <c r="AG11" s="90">
        <v>105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6060</v>
      </c>
      <c r="BW11" s="77">
        <f t="shared" si="1"/>
        <v>0</v>
      </c>
      <c r="BX11" s="79">
        <f t="shared" si="2"/>
        <v>7650.1900000000005</v>
      </c>
    </row>
    <row r="12" spans="2:76" ht="15">
      <c r="B12" s="13">
        <v>103</v>
      </c>
      <c r="C12" s="25" t="s">
        <v>93</v>
      </c>
      <c r="D12" s="88">
        <v>573739.12</v>
      </c>
      <c r="E12" s="89">
        <v>328159.71</v>
      </c>
      <c r="F12" s="90">
        <v>464601.45</v>
      </c>
      <c r="G12" s="88"/>
      <c r="H12" s="89"/>
      <c r="I12" s="90"/>
      <c r="J12" s="97"/>
      <c r="K12" s="89"/>
      <c r="L12" s="101"/>
      <c r="M12" s="91">
        <v>200</v>
      </c>
      <c r="N12" s="89">
        <v>0</v>
      </c>
      <c r="O12" s="90">
        <v>200</v>
      </c>
      <c r="P12" s="91">
        <v>405</v>
      </c>
      <c r="Q12" s="89">
        <v>0</v>
      </c>
      <c r="R12" s="90">
        <v>405</v>
      </c>
      <c r="S12" s="91"/>
      <c r="T12" s="89"/>
      <c r="U12" s="90"/>
      <c r="V12" s="91">
        <v>1000</v>
      </c>
      <c r="W12" s="89">
        <v>0</v>
      </c>
      <c r="X12" s="90">
        <v>1700</v>
      </c>
      <c r="Y12" s="91">
        <v>2500</v>
      </c>
      <c r="Z12" s="89">
        <v>0</v>
      </c>
      <c r="AA12" s="90">
        <v>4485.98</v>
      </c>
      <c r="AB12" s="91">
        <v>46135.119999999995</v>
      </c>
      <c r="AC12" s="89">
        <v>0</v>
      </c>
      <c r="AD12" s="90">
        <v>47883.61</v>
      </c>
      <c r="AE12" s="91">
        <v>10300</v>
      </c>
      <c r="AF12" s="89">
        <v>0</v>
      </c>
      <c r="AG12" s="90">
        <v>12969.439999999999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634279.24</v>
      </c>
      <c r="BW12" s="77">
        <f t="shared" si="1"/>
        <v>328159.71</v>
      </c>
      <c r="BX12" s="79">
        <f t="shared" si="2"/>
        <v>532245.48</v>
      </c>
    </row>
    <row r="13" spans="2:76" ht="15">
      <c r="B13" s="13">
        <v>104</v>
      </c>
      <c r="C13" s="25" t="s">
        <v>19</v>
      </c>
      <c r="D13" s="88">
        <v>9050</v>
      </c>
      <c r="E13" s="89">
        <v>0</v>
      </c>
      <c r="F13" s="90">
        <v>14116.65</v>
      </c>
      <c r="G13" s="88"/>
      <c r="H13" s="89"/>
      <c r="I13" s="90"/>
      <c r="J13" s="97"/>
      <c r="K13" s="89"/>
      <c r="L13" s="101"/>
      <c r="M13" s="91">
        <v>2500</v>
      </c>
      <c r="N13" s="89">
        <v>0</v>
      </c>
      <c r="O13" s="90">
        <v>2500</v>
      </c>
      <c r="P13" s="91">
        <v>300</v>
      </c>
      <c r="Q13" s="89">
        <v>0</v>
      </c>
      <c r="R13" s="90">
        <v>300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4919.14</v>
      </c>
      <c r="AE13" s="91"/>
      <c r="AF13" s="89"/>
      <c r="AG13" s="90"/>
      <c r="AH13" s="91">
        <v>1000</v>
      </c>
      <c r="AI13" s="89">
        <v>0</v>
      </c>
      <c r="AJ13" s="90">
        <v>1000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12850</v>
      </c>
      <c r="BW13" s="77">
        <f t="shared" si="1"/>
        <v>0</v>
      </c>
      <c r="BX13" s="79">
        <f t="shared" si="2"/>
        <v>22835.79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10107</v>
      </c>
      <c r="E16" s="89">
        <v>0</v>
      </c>
      <c r="F16" s="90">
        <v>10107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10107</v>
      </c>
      <c r="BW16" s="77">
        <f t="shared" si="1"/>
        <v>0</v>
      </c>
      <c r="BX16" s="79">
        <f t="shared" si="2"/>
        <v>10107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6480</v>
      </c>
      <c r="E19" s="89">
        <v>0</v>
      </c>
      <c r="F19" s="90">
        <v>13418.240000000002</v>
      </c>
      <c r="G19" s="88"/>
      <c r="H19" s="89"/>
      <c r="I19" s="90"/>
      <c r="J19" s="97"/>
      <c r="K19" s="89"/>
      <c r="L19" s="101"/>
      <c r="M19" s="97">
        <v>750</v>
      </c>
      <c r="N19" s="89">
        <v>0</v>
      </c>
      <c r="O19" s="101">
        <v>761.71</v>
      </c>
      <c r="P19" s="97"/>
      <c r="Q19" s="89"/>
      <c r="R19" s="101"/>
      <c r="S19" s="97">
        <v>0</v>
      </c>
      <c r="T19" s="89">
        <v>0</v>
      </c>
      <c r="U19" s="101">
        <v>65.18</v>
      </c>
      <c r="V19" s="97">
        <v>0</v>
      </c>
      <c r="W19" s="89">
        <v>0</v>
      </c>
      <c r="X19" s="101">
        <v>0</v>
      </c>
      <c r="Y19" s="97">
        <v>0</v>
      </c>
      <c r="Z19" s="89">
        <v>0</v>
      </c>
      <c r="AA19" s="101">
        <v>380.64</v>
      </c>
      <c r="AB19" s="97">
        <v>0</v>
      </c>
      <c r="AC19" s="89">
        <v>0</v>
      </c>
      <c r="AD19" s="101">
        <v>0</v>
      </c>
      <c r="AE19" s="97">
        <v>500</v>
      </c>
      <c r="AF19" s="89">
        <v>0</v>
      </c>
      <c r="AG19" s="101">
        <v>1260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3946.71</v>
      </c>
      <c r="BJ19" s="89">
        <v>0</v>
      </c>
      <c r="BK19" s="101">
        <v>4000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11676.71</v>
      </c>
      <c r="BW19" s="77">
        <f t="shared" si="1"/>
        <v>0</v>
      </c>
      <c r="BX19" s="79">
        <f t="shared" si="2"/>
        <v>19885.77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657116.12</v>
      </c>
      <c r="E20" s="78">
        <f t="shared" si="3"/>
        <v>328159.71</v>
      </c>
      <c r="F20" s="79">
        <f t="shared" si="3"/>
        <v>570400.66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3450</v>
      </c>
      <c r="N20" s="78">
        <f t="shared" si="3"/>
        <v>0</v>
      </c>
      <c r="O20" s="77">
        <f t="shared" si="3"/>
        <v>3461.71</v>
      </c>
      <c r="P20" s="98">
        <f t="shared" si="3"/>
        <v>705</v>
      </c>
      <c r="Q20" s="78">
        <f t="shared" si="3"/>
        <v>0</v>
      </c>
      <c r="R20" s="77">
        <f t="shared" si="3"/>
        <v>705</v>
      </c>
      <c r="S20" s="98">
        <f t="shared" si="3"/>
        <v>0</v>
      </c>
      <c r="T20" s="78">
        <f t="shared" si="3"/>
        <v>0</v>
      </c>
      <c r="U20" s="77">
        <f t="shared" si="3"/>
        <v>65.18</v>
      </c>
      <c r="V20" s="98">
        <f t="shared" si="3"/>
        <v>2275</v>
      </c>
      <c r="W20" s="78">
        <f t="shared" si="3"/>
        <v>0</v>
      </c>
      <c r="X20" s="77">
        <f t="shared" si="3"/>
        <v>2975</v>
      </c>
      <c r="Y20" s="98">
        <f t="shared" si="3"/>
        <v>2500</v>
      </c>
      <c r="Z20" s="78">
        <f t="shared" si="3"/>
        <v>0</v>
      </c>
      <c r="AA20" s="77">
        <f t="shared" si="3"/>
        <v>4866.62</v>
      </c>
      <c r="AB20" s="98">
        <f t="shared" si="3"/>
        <v>46135.119999999995</v>
      </c>
      <c r="AC20" s="78">
        <f t="shared" si="3"/>
        <v>0</v>
      </c>
      <c r="AD20" s="77">
        <f t="shared" si="3"/>
        <v>52802.75</v>
      </c>
      <c r="AE20" s="98">
        <f t="shared" si="3"/>
        <v>10905</v>
      </c>
      <c r="AF20" s="78">
        <f t="shared" si="3"/>
        <v>0</v>
      </c>
      <c r="AG20" s="77">
        <f t="shared" si="3"/>
        <v>14334.439999999999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3946.71</v>
      </c>
      <c r="BJ20" s="78">
        <f t="shared" si="3"/>
        <v>0</v>
      </c>
      <c r="BK20" s="77">
        <f t="shared" si="3"/>
        <v>4000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728032.95</v>
      </c>
      <c r="BW20" s="77">
        <f>BW10+BW11+BW12+BW13+BW14+BW15+BW16+BW17+BW18+BW19</f>
        <v>328159.71</v>
      </c>
      <c r="BX20" s="95">
        <f>BX10+BX11+BX12+BX13+BX14+BX15+BX16+BX17+BX18+BX19</f>
        <v>654611.3600000001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>
        <v>3915</v>
      </c>
      <c r="G24" s="88"/>
      <c r="H24" s="89"/>
      <c r="I24" s="90"/>
      <c r="J24" s="97">
        <v>0</v>
      </c>
      <c r="K24" s="89">
        <v>0</v>
      </c>
      <c r="L24" s="101">
        <v>3178.01</v>
      </c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761.28</v>
      </c>
      <c r="AB24" s="97">
        <v>0</v>
      </c>
      <c r="AC24" s="89">
        <v>0</v>
      </c>
      <c r="AD24" s="101">
        <v>17031.74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3000</v>
      </c>
      <c r="BW24" s="77">
        <f t="shared" si="4"/>
        <v>0</v>
      </c>
      <c r="BX24" s="79">
        <f t="shared" si="4"/>
        <v>24886.030000000002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5928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>
        <v>0</v>
      </c>
      <c r="W27" s="89">
        <v>0</v>
      </c>
      <c r="X27" s="101">
        <v>0</v>
      </c>
      <c r="Y27" s="97">
        <v>13204.65</v>
      </c>
      <c r="Z27" s="89">
        <v>0</v>
      </c>
      <c r="AA27" s="101">
        <v>52990.880000000005</v>
      </c>
      <c r="AB27" s="97">
        <v>5000</v>
      </c>
      <c r="AC27" s="89">
        <v>0</v>
      </c>
      <c r="AD27" s="101">
        <v>45421.29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1267.84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18204.65</v>
      </c>
      <c r="BW27" s="77">
        <f t="shared" si="4"/>
        <v>0</v>
      </c>
      <c r="BX27" s="79">
        <f t="shared" si="4"/>
        <v>105608.01000000001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3000</v>
      </c>
      <c r="E28" s="78">
        <f t="shared" si="5"/>
        <v>0</v>
      </c>
      <c r="F28" s="79">
        <f t="shared" si="5"/>
        <v>9843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3178.01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13204.65</v>
      </c>
      <c r="Z28" s="78">
        <f t="shared" si="5"/>
        <v>0</v>
      </c>
      <c r="AA28" s="77">
        <f t="shared" si="5"/>
        <v>53752.16</v>
      </c>
      <c r="AB28" s="98">
        <f t="shared" si="5"/>
        <v>5000</v>
      </c>
      <c r="AC28" s="78">
        <f t="shared" si="5"/>
        <v>0</v>
      </c>
      <c r="AD28" s="77">
        <f t="shared" si="5"/>
        <v>62453.03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1267.84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21204.65</v>
      </c>
      <c r="BW28" s="77">
        <f>BW23+BW24+BW25+BW26+BW27</f>
        <v>0</v>
      </c>
      <c r="BX28" s="95">
        <f>BX23+BX24+BX25+BX26+BX27</f>
        <v>130494.04000000001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25665</v>
      </c>
      <c r="BM40" s="89">
        <v>0</v>
      </c>
      <c r="BN40" s="101">
        <v>25665</v>
      </c>
      <c r="BO40" s="97"/>
      <c r="BP40" s="89"/>
      <c r="BQ40" s="101"/>
      <c r="BR40" s="97"/>
      <c r="BS40" s="89"/>
      <c r="BT40" s="101"/>
      <c r="BU40" s="76"/>
      <c r="BV40" s="85">
        <f t="shared" si="10"/>
        <v>25665</v>
      </c>
      <c r="BW40" s="77">
        <f t="shared" si="10"/>
        <v>0</v>
      </c>
      <c r="BX40" s="79">
        <f t="shared" si="10"/>
        <v>25665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25665</v>
      </c>
      <c r="BM42" s="78">
        <f t="shared" si="12"/>
        <v>0</v>
      </c>
      <c r="BN42" s="77">
        <f t="shared" si="12"/>
        <v>25665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25665</v>
      </c>
      <c r="BW42" s="77">
        <f>BW38+BW39+BW40+BW41</f>
        <v>0</v>
      </c>
      <c r="BX42" s="95">
        <f>BX38+BX39+BX40+BX41</f>
        <v>25665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160000</v>
      </c>
      <c r="BS49" s="89">
        <v>0</v>
      </c>
      <c r="BT49" s="101">
        <v>165639.34000000003</v>
      </c>
      <c r="BU49" s="76"/>
      <c r="BV49" s="85">
        <f aca="true" t="shared" si="15" ref="BV49:BX50">D49+G49+J49+M49+P49+S49+V49+Y49+AB49+AE49+AH49+AK49+AN49+AQ49+AT49+AW49+AZ49+BC49+BF49+BI49+BL49+BO49+BR49</f>
        <v>160000</v>
      </c>
      <c r="BW49" s="77">
        <f t="shared" si="15"/>
        <v>0</v>
      </c>
      <c r="BX49" s="79">
        <f t="shared" si="15"/>
        <v>165639.34000000003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>
        <v>68923.09</v>
      </c>
      <c r="BU50" s="76"/>
      <c r="BV50" s="85">
        <f t="shared" si="15"/>
        <v>62000</v>
      </c>
      <c r="BW50" s="77">
        <f t="shared" si="15"/>
        <v>0</v>
      </c>
      <c r="BX50" s="79">
        <f t="shared" si="15"/>
        <v>68923.09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222000</v>
      </c>
      <c r="BS51" s="78">
        <f>BS49+BS50</f>
        <v>0</v>
      </c>
      <c r="BT51" s="77">
        <f>BT49+BT50</f>
        <v>234562.43000000002</v>
      </c>
      <c r="BU51" s="85"/>
      <c r="BV51" s="85">
        <f>BV49+BV50</f>
        <v>222000</v>
      </c>
      <c r="BW51" s="77">
        <f>BW49+BW50</f>
        <v>0</v>
      </c>
      <c r="BX51" s="95">
        <f>BX49+BX50</f>
        <v>234562.43000000002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660116.12</v>
      </c>
      <c r="E53" s="86">
        <f t="shared" si="18"/>
        <v>328159.71</v>
      </c>
      <c r="F53" s="86">
        <f t="shared" si="18"/>
        <v>580243.66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3178.01</v>
      </c>
      <c r="M53" s="86">
        <f t="shared" si="18"/>
        <v>3450</v>
      </c>
      <c r="N53" s="86">
        <f t="shared" si="18"/>
        <v>0</v>
      </c>
      <c r="O53" s="86">
        <f t="shared" si="18"/>
        <v>3461.71</v>
      </c>
      <c r="P53" s="86">
        <f t="shared" si="18"/>
        <v>705</v>
      </c>
      <c r="Q53" s="86">
        <f t="shared" si="18"/>
        <v>0</v>
      </c>
      <c r="R53" s="86">
        <f t="shared" si="18"/>
        <v>705</v>
      </c>
      <c r="S53" s="86">
        <f t="shared" si="18"/>
        <v>0</v>
      </c>
      <c r="T53" s="86">
        <f t="shared" si="18"/>
        <v>0</v>
      </c>
      <c r="U53" s="86">
        <f t="shared" si="18"/>
        <v>65.18</v>
      </c>
      <c r="V53" s="86">
        <f t="shared" si="18"/>
        <v>2275</v>
      </c>
      <c r="W53" s="86">
        <f t="shared" si="18"/>
        <v>0</v>
      </c>
      <c r="X53" s="86">
        <f t="shared" si="18"/>
        <v>2975</v>
      </c>
      <c r="Y53" s="86">
        <f t="shared" si="18"/>
        <v>15704.65</v>
      </c>
      <c r="Z53" s="86">
        <f t="shared" si="18"/>
        <v>0</v>
      </c>
      <c r="AA53" s="86">
        <f t="shared" si="18"/>
        <v>58618.780000000006</v>
      </c>
      <c r="AB53" s="86">
        <f t="shared" si="18"/>
        <v>51135.119999999995</v>
      </c>
      <c r="AC53" s="86">
        <f t="shared" si="18"/>
        <v>0</v>
      </c>
      <c r="AD53" s="86">
        <f t="shared" si="18"/>
        <v>115255.78</v>
      </c>
      <c r="AE53" s="86">
        <f t="shared" si="18"/>
        <v>10905</v>
      </c>
      <c r="AF53" s="86">
        <f t="shared" si="18"/>
        <v>0</v>
      </c>
      <c r="AG53" s="86">
        <f t="shared" si="18"/>
        <v>14334.439999999999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1267.84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3946.71</v>
      </c>
      <c r="BJ53" s="86">
        <f t="shared" si="19"/>
        <v>0</v>
      </c>
      <c r="BK53" s="86">
        <f t="shared" si="19"/>
        <v>4000</v>
      </c>
      <c r="BL53" s="86">
        <f t="shared" si="19"/>
        <v>25665</v>
      </c>
      <c r="BM53" s="86">
        <f t="shared" si="19"/>
        <v>0</v>
      </c>
      <c r="BN53" s="86">
        <f t="shared" si="19"/>
        <v>25665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222000</v>
      </c>
      <c r="BS53" s="86">
        <f t="shared" si="19"/>
        <v>0</v>
      </c>
      <c r="BT53" s="86">
        <f t="shared" si="19"/>
        <v>234562.43000000002</v>
      </c>
      <c r="BU53" s="86">
        <f>BU8</f>
        <v>0</v>
      </c>
      <c r="BV53" s="102">
        <f>BV8+BV20+BV28+BV35+BV42+BV46+BV51</f>
        <v>996902.6</v>
      </c>
      <c r="BW53" s="87">
        <f>BW20+BW28+BW35+BW42+BW46+BW51</f>
        <v>328159.71</v>
      </c>
      <c r="BX53" s="87">
        <f>BX20+BX28+BX35+BX42+BX46+BX51</f>
        <v>1045332.8300000002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52560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52560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4680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>
        <v>1275</v>
      </c>
      <c r="W11" s="89">
        <v>0</v>
      </c>
      <c r="X11" s="90"/>
      <c r="Y11" s="91"/>
      <c r="Z11" s="89"/>
      <c r="AA11" s="90"/>
      <c r="AB11" s="91"/>
      <c r="AC11" s="89"/>
      <c r="AD11" s="90"/>
      <c r="AE11" s="91">
        <v>105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369356.15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200</v>
      </c>
      <c r="N12" s="89">
        <v>0</v>
      </c>
      <c r="O12" s="90"/>
      <c r="P12" s="91">
        <v>405</v>
      </c>
      <c r="Q12" s="89">
        <v>0</v>
      </c>
      <c r="R12" s="90"/>
      <c r="S12" s="91"/>
      <c r="T12" s="89"/>
      <c r="U12" s="90"/>
      <c r="V12" s="91">
        <v>1000</v>
      </c>
      <c r="W12" s="89">
        <v>0</v>
      </c>
      <c r="X12" s="90"/>
      <c r="Y12" s="91">
        <v>2500</v>
      </c>
      <c r="Z12" s="89">
        <v>0</v>
      </c>
      <c r="AA12" s="90"/>
      <c r="AB12" s="91">
        <v>46135.119999999995</v>
      </c>
      <c r="AC12" s="89">
        <v>0</v>
      </c>
      <c r="AD12" s="90"/>
      <c r="AE12" s="91">
        <v>10300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429896.27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2500</v>
      </c>
      <c r="N13" s="89">
        <v>0</v>
      </c>
      <c r="O13" s="90"/>
      <c r="P13" s="91">
        <v>300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1000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12850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8908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8908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6480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750</v>
      </c>
      <c r="N19" s="89">
        <v>0</v>
      </c>
      <c r="O19" s="101"/>
      <c r="P19" s="97"/>
      <c r="Q19" s="89"/>
      <c r="R19" s="101"/>
      <c r="S19" s="97">
        <v>0</v>
      </c>
      <c r="T19" s="89">
        <v>0</v>
      </c>
      <c r="U19" s="101"/>
      <c r="V19" s="97">
        <v>0</v>
      </c>
      <c r="W19" s="89">
        <v>0</v>
      </c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500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3979.6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11709.6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451034.15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3450</v>
      </c>
      <c r="N20" s="78">
        <f t="shared" si="1"/>
        <v>0</v>
      </c>
      <c r="O20" s="77">
        <f t="shared" si="1"/>
        <v>0</v>
      </c>
      <c r="P20" s="98">
        <f t="shared" si="1"/>
        <v>705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2275</v>
      </c>
      <c r="W20" s="78">
        <f t="shared" si="1"/>
        <v>0</v>
      </c>
      <c r="X20" s="77">
        <f t="shared" si="1"/>
        <v>0</v>
      </c>
      <c r="Y20" s="98">
        <f t="shared" si="1"/>
        <v>2500</v>
      </c>
      <c r="Z20" s="78">
        <f t="shared" si="1"/>
        <v>0</v>
      </c>
      <c r="AA20" s="77">
        <f t="shared" si="1"/>
        <v>0</v>
      </c>
      <c r="AB20" s="98">
        <f t="shared" si="1"/>
        <v>46135.119999999995</v>
      </c>
      <c r="AC20" s="78">
        <f t="shared" si="1"/>
        <v>0</v>
      </c>
      <c r="AD20" s="77">
        <f t="shared" si="1"/>
        <v>0</v>
      </c>
      <c r="AE20" s="98">
        <f t="shared" si="1"/>
        <v>10905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3979.6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521983.87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>
        <v>0</v>
      </c>
      <c r="W27" s="89">
        <v>0</v>
      </c>
      <c r="X27" s="101"/>
      <c r="Y27" s="97">
        <v>2884.4</v>
      </c>
      <c r="Z27" s="89">
        <v>0</v>
      </c>
      <c r="AA27" s="101"/>
      <c r="AB27" s="97">
        <v>5000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7884.4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2884.4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7884.4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19514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19514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19514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19514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/>
      <c r="BU50" s="76"/>
      <c r="BV50" s="85">
        <f t="shared" si="9"/>
        <v>62000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222000</v>
      </c>
      <c r="BS51" s="78">
        <f>BS49+BS50</f>
        <v>0</v>
      </c>
      <c r="BT51" s="77">
        <f>BT49+BT50</f>
        <v>0</v>
      </c>
      <c r="BU51" s="85"/>
      <c r="BV51" s="85">
        <f>BV49+BV50</f>
        <v>222000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451034.15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3450</v>
      </c>
      <c r="N53" s="86">
        <f t="shared" si="11"/>
        <v>0</v>
      </c>
      <c r="O53" s="86">
        <f t="shared" si="11"/>
        <v>0</v>
      </c>
      <c r="P53" s="86">
        <f t="shared" si="11"/>
        <v>705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2275</v>
      </c>
      <c r="W53" s="86">
        <f t="shared" si="11"/>
        <v>0</v>
      </c>
      <c r="X53" s="86">
        <f t="shared" si="11"/>
        <v>0</v>
      </c>
      <c r="Y53" s="86">
        <f t="shared" si="11"/>
        <v>5384.4</v>
      </c>
      <c r="Z53" s="86">
        <f t="shared" si="11"/>
        <v>0</v>
      </c>
      <c r="AA53" s="86">
        <f t="shared" si="11"/>
        <v>0</v>
      </c>
      <c r="AB53" s="86">
        <f t="shared" si="11"/>
        <v>51135.119999999995</v>
      </c>
      <c r="AC53" s="86">
        <f t="shared" si="11"/>
        <v>0</v>
      </c>
      <c r="AD53" s="86">
        <f t="shared" si="11"/>
        <v>0</v>
      </c>
      <c r="AE53" s="86">
        <f t="shared" si="11"/>
        <v>10905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3979.6</v>
      </c>
      <c r="BJ53" s="86">
        <f t="shared" si="11"/>
        <v>0</v>
      </c>
      <c r="BK53" s="86">
        <f t="shared" si="11"/>
        <v>0</v>
      </c>
      <c r="BL53" s="86">
        <f t="shared" si="11"/>
        <v>19514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771382.27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52560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52560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4680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>
        <v>1275</v>
      </c>
      <c r="W11" s="89">
        <v>0</v>
      </c>
      <c r="X11" s="90"/>
      <c r="Y11" s="91"/>
      <c r="Z11" s="89"/>
      <c r="AA11" s="90"/>
      <c r="AB11" s="91"/>
      <c r="AC11" s="89"/>
      <c r="AD11" s="90"/>
      <c r="AE11" s="91">
        <v>105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41197.229999999996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200</v>
      </c>
      <c r="N12" s="89">
        <v>0</v>
      </c>
      <c r="O12" s="90"/>
      <c r="P12" s="91">
        <v>405</v>
      </c>
      <c r="Q12" s="89">
        <v>0</v>
      </c>
      <c r="R12" s="90"/>
      <c r="S12" s="91"/>
      <c r="T12" s="89"/>
      <c r="U12" s="90"/>
      <c r="V12" s="91">
        <v>1000</v>
      </c>
      <c r="W12" s="89">
        <v>0</v>
      </c>
      <c r="X12" s="90"/>
      <c r="Y12" s="91">
        <v>2500</v>
      </c>
      <c r="Z12" s="89">
        <v>0</v>
      </c>
      <c r="AA12" s="90"/>
      <c r="AB12" s="91">
        <v>46135.119999999995</v>
      </c>
      <c r="AC12" s="89">
        <v>0</v>
      </c>
      <c r="AD12" s="90"/>
      <c r="AE12" s="91">
        <v>10300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101737.34999999999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2500</v>
      </c>
      <c r="N13" s="89">
        <v>0</v>
      </c>
      <c r="O13" s="90"/>
      <c r="P13" s="91">
        <v>300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1000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12850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8047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8047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6480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750</v>
      </c>
      <c r="N19" s="89">
        <v>0</v>
      </c>
      <c r="O19" s="101"/>
      <c r="P19" s="97"/>
      <c r="Q19" s="89"/>
      <c r="R19" s="101"/>
      <c r="S19" s="97">
        <v>0</v>
      </c>
      <c r="T19" s="89">
        <v>0</v>
      </c>
      <c r="U19" s="101"/>
      <c r="V19" s="97">
        <v>0</v>
      </c>
      <c r="W19" s="89">
        <v>0</v>
      </c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500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4212.49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11942.49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122014.23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3450</v>
      </c>
      <c r="N20" s="78">
        <f t="shared" si="1"/>
        <v>0</v>
      </c>
      <c r="O20" s="77">
        <f t="shared" si="1"/>
        <v>0</v>
      </c>
      <c r="P20" s="98">
        <f t="shared" si="1"/>
        <v>705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2275</v>
      </c>
      <c r="W20" s="78">
        <f t="shared" si="1"/>
        <v>0</v>
      </c>
      <c r="X20" s="77">
        <f t="shared" si="1"/>
        <v>0</v>
      </c>
      <c r="Y20" s="98">
        <f t="shared" si="1"/>
        <v>2500</v>
      </c>
      <c r="Z20" s="78">
        <f t="shared" si="1"/>
        <v>0</v>
      </c>
      <c r="AA20" s="77">
        <f t="shared" si="1"/>
        <v>0</v>
      </c>
      <c r="AB20" s="98">
        <f t="shared" si="1"/>
        <v>46135.119999999995</v>
      </c>
      <c r="AC20" s="78">
        <f t="shared" si="1"/>
        <v>0</v>
      </c>
      <c r="AD20" s="77">
        <f t="shared" si="1"/>
        <v>0</v>
      </c>
      <c r="AE20" s="98">
        <f t="shared" si="1"/>
        <v>10905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4212.49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193196.83999999997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>
        <v>0</v>
      </c>
      <c r="W27" s="89">
        <v>0</v>
      </c>
      <c r="X27" s="101"/>
      <c r="Y27" s="97">
        <v>2651.51</v>
      </c>
      <c r="Z27" s="89">
        <v>0</v>
      </c>
      <c r="AA27" s="101"/>
      <c r="AB27" s="97">
        <v>5000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7651.51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2651.51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7651.51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13104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13104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13104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13104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/>
      <c r="BU50" s="76"/>
      <c r="BV50" s="85">
        <f t="shared" si="9"/>
        <v>62000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222000</v>
      </c>
      <c r="BS51" s="78">
        <f>BS49+BS50</f>
        <v>0</v>
      </c>
      <c r="BT51" s="77">
        <f>BT49+BT50</f>
        <v>0</v>
      </c>
      <c r="BU51" s="85"/>
      <c r="BV51" s="85">
        <f>BV49+BV50</f>
        <v>222000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122014.23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3450</v>
      </c>
      <c r="N53" s="86">
        <f t="shared" si="11"/>
        <v>0</v>
      </c>
      <c r="O53" s="86">
        <f t="shared" si="11"/>
        <v>0</v>
      </c>
      <c r="P53" s="86">
        <f t="shared" si="11"/>
        <v>705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2275</v>
      </c>
      <c r="W53" s="86">
        <f t="shared" si="11"/>
        <v>0</v>
      </c>
      <c r="X53" s="86">
        <f t="shared" si="11"/>
        <v>0</v>
      </c>
      <c r="Y53" s="86">
        <f t="shared" si="11"/>
        <v>5151.51</v>
      </c>
      <c r="Z53" s="86">
        <f t="shared" si="11"/>
        <v>0</v>
      </c>
      <c r="AA53" s="86">
        <f t="shared" si="11"/>
        <v>0</v>
      </c>
      <c r="AB53" s="86">
        <f t="shared" si="11"/>
        <v>51135.119999999995</v>
      </c>
      <c r="AC53" s="86">
        <f t="shared" si="11"/>
        <v>0</v>
      </c>
      <c r="AD53" s="86">
        <f t="shared" si="11"/>
        <v>0</v>
      </c>
      <c r="AE53" s="86">
        <f t="shared" si="11"/>
        <v>10905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4212.49</v>
      </c>
      <c r="BJ53" s="86">
        <f t="shared" si="11"/>
        <v>0</v>
      </c>
      <c r="BK53" s="86">
        <f t="shared" si="11"/>
        <v>0</v>
      </c>
      <c r="BL53" s="86">
        <f t="shared" si="11"/>
        <v>13104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435952.35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2018-05-02T15:01:14Z</dcterms:modified>
  <cp:category/>
  <cp:version/>
  <cp:contentType/>
  <cp:contentStatus/>
</cp:coreProperties>
</file>