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<sst xmlns="http://schemas.openxmlformats.org/spreadsheetml/2006/main" count="870" uniqueCount="149">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</sst>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694640.29</v>
      </c>
      <c r="E5" s="38"/>
    </row>
    <row r="6" spans="2:5" ht="15">
      <c r="B6" s="8"/>
      <c r="C6" s="5" t="s">
        <v>5</v>
      </c>
      <c r="D6" s="39">
        <v>3000</v>
      </c>
      <c r="E6" s="40"/>
    </row>
    <row r="7" spans="2:5" ht="15">
      <c r="B7" s="8"/>
      <c r="C7" s="5" t="s">
        <v>6</v>
      </c>
      <c r="D7" s="39">
        <v>16638</v>
      </c>
      <c r="E7" s="40"/>
    </row>
    <row r="8" spans="2:5" ht="15.75" thickBot="1">
      <c r="B8" s="9"/>
      <c r="C8" s="6" t="s">
        <v>7</v>
      </c>
      <c r="D8" s="41"/>
      <c r="E8" s="42">
        <v>783791.99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64026.45</v>
      </c>
      <c r="E10" s="45">
        <v>73732.36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20984.41</v>
      </c>
      <c r="E14" s="45">
        <v>20984.41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85010.86</v>
      </c>
      <c r="E16" s="51">
        <f>E10+E11+E12+E13+E14+E15</f>
        <v>94716.77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56457.97</v>
      </c>
      <c r="E18" s="45">
        <v>57492.619999999995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16380</v>
      </c>
      <c r="E20" s="59">
        <v>16380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72837.97</v>
      </c>
      <c r="E23" s="51">
        <f>E18+E19+E20+E21+E22</f>
        <v>73872.62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67009.3</v>
      </c>
      <c r="E25" s="45">
        <v>45832.8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39730.44</v>
      </c>
      <c r="E29" s="50">
        <v>19618.93</v>
      </c>
    </row>
    <row r="30" spans="2:5" ht="15.75" thickBot="1">
      <c r="B30" s="16">
        <v>30000</v>
      </c>
      <c r="C30" s="15" t="s">
        <v>32</v>
      </c>
      <c r="D30" s="48">
        <f>D25+D26+D27+D28+D29</f>
        <v>106739.74</v>
      </c>
      <c r="E30" s="51">
        <f>E25+E26+E27+E28+E29</f>
        <v>65451.73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76939.20999999999</v>
      </c>
      <c r="E33" s="59">
        <v>55403.71</v>
      </c>
    </row>
    <row r="34" spans="2:5" ht="15">
      <c r="B34" s="13">
        <v>40300</v>
      </c>
      <c r="C34" s="54" t="s">
        <v>37</v>
      </c>
      <c r="D34" s="61">
        <v>2000</v>
      </c>
      <c r="E34" s="45">
        <v>56993.51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78939.20999999999</v>
      </c>
      <c r="E37" s="51">
        <f>E32+E33+E34+E35+E36</f>
        <v>112397.22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30093.269999999993</v>
      </c>
      <c r="E54" s="45">
        <v>27022.219999999998</v>
      </c>
    </row>
    <row r="55" spans="2:5" ht="15">
      <c r="B55" s="13">
        <v>90200</v>
      </c>
      <c r="C55" s="54" t="s">
        <v>62</v>
      </c>
      <c r="D55" s="61">
        <v>38264.30000000001</v>
      </c>
      <c r="E55" s="62">
        <v>37543.78000000002</v>
      </c>
    </row>
    <row r="56" spans="2:5" ht="15.75" thickBot="1">
      <c r="B56" s="16">
        <v>90000</v>
      </c>
      <c r="C56" s="15" t="s">
        <v>63</v>
      </c>
      <c r="D56" s="48">
        <f>D54+D55</f>
        <v>68357.57</v>
      </c>
      <c r="E56" s="51">
        <f>E54+E55</f>
        <v>64566.000000000015</v>
      </c>
    </row>
    <row r="57" spans="2:5" ht="16.5" thickBot="1" thickTop="1">
      <c r="B57" s="109" t="s">
        <v>64</v>
      </c>
      <c r="C57" s="110"/>
      <c r="D57" s="52">
        <f>D16+D23+D30+D37+D43+D49+D52+D56</f>
        <v>411885.35000000003</v>
      </c>
      <c r="E57" s="55">
        <f>E16+E23+E30+E37+E43+E49+E52+E56</f>
        <v>411004.34</v>
      </c>
    </row>
    <row r="58" spans="2:5" ht="16.5" thickBot="1" thickTop="1">
      <c r="B58" s="109" t="s">
        <v>65</v>
      </c>
      <c r="C58" s="110"/>
      <c r="D58" s="52">
        <f>D57+D5+D6+D7+D8</f>
        <v>1126163.6400000001</v>
      </c>
      <c r="E58" s="55">
        <f>E57+E5+E6+E7+E8</f>
        <v>1194796.33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42889.58000000001</v>
      </c>
      <c r="E10" s="89">
        <v>2190.9</v>
      </c>
      <c r="F10" s="90">
        <v>40591.17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42889.58000000001</v>
      </c>
      <c r="BW10" s="77">
        <f aca="true" t="shared" si="1" ref="BW10:BW19">E10+H10+K10+N10+Q10+T10+W10+Z10+AC10+AF10+AI10+AL10+AO10+AR10+AU10+AX10+BA10+BD10+BG10+BJ10+BM10+BP10+BS10</f>
        <v>2190.9</v>
      </c>
      <c r="BX10" s="79">
        <f aca="true" t="shared" si="2" ref="BX10:BX19">F10+I10+L10+O10+R10+U10+X10+AA10+AD10+AG10+AJ10+AM10+AP10+AS10+AV10+AY10+BB10+BE10+BH10+BK10+BN10+BQ10+BT10</f>
        <v>40591.17</v>
      </c>
    </row>
    <row r="11" spans="2:76" ht="15">
      <c r="B11" s="13">
        <v>102</v>
      </c>
      <c r="C11" s="25" t="s">
        <v>92</v>
      </c>
      <c r="D11" s="88">
        <v>3081.2799999999993</v>
      </c>
      <c r="E11" s="89">
        <v>303</v>
      </c>
      <c r="F11" s="90">
        <v>3648.3399999999992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>
        <v>275</v>
      </c>
      <c r="W11" s="89">
        <v>0</v>
      </c>
      <c r="X11" s="90">
        <v>275</v>
      </c>
      <c r="Y11" s="91"/>
      <c r="Z11" s="89"/>
      <c r="AA11" s="90"/>
      <c r="AB11" s="91"/>
      <c r="AC11" s="89"/>
      <c r="AD11" s="90"/>
      <c r="AE11" s="91">
        <v>102.27</v>
      </c>
      <c r="AF11" s="89">
        <v>0</v>
      </c>
      <c r="AG11" s="90">
        <v>102.27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3458.5499999999993</v>
      </c>
      <c r="BW11" s="77">
        <f t="shared" si="1"/>
        <v>303</v>
      </c>
      <c r="BX11" s="79">
        <f t="shared" si="2"/>
        <v>4025.609999999999</v>
      </c>
    </row>
    <row r="12" spans="2:76" ht="15">
      <c r="B12" s="13">
        <v>103</v>
      </c>
      <c r="C12" s="25" t="s">
        <v>93</v>
      </c>
      <c r="D12" s="88">
        <v>187702.12000000002</v>
      </c>
      <c r="E12" s="89">
        <v>543866.46</v>
      </c>
      <c r="F12" s="90">
        <v>155527.53</v>
      </c>
      <c r="G12" s="88"/>
      <c r="H12" s="89"/>
      <c r="I12" s="90"/>
      <c r="J12" s="97"/>
      <c r="K12" s="89"/>
      <c r="L12" s="101"/>
      <c r="M12" s="91">
        <v>93.34</v>
      </c>
      <c r="N12" s="89">
        <v>0</v>
      </c>
      <c r="O12" s="90">
        <v>93.34</v>
      </c>
      <c r="P12" s="91">
        <v>255.2</v>
      </c>
      <c r="Q12" s="89">
        <v>0</v>
      </c>
      <c r="R12" s="90">
        <v>255.2</v>
      </c>
      <c r="S12" s="91"/>
      <c r="T12" s="89"/>
      <c r="U12" s="90"/>
      <c r="V12" s="91">
        <v>100</v>
      </c>
      <c r="W12" s="89">
        <v>0</v>
      </c>
      <c r="X12" s="90">
        <v>800</v>
      </c>
      <c r="Y12" s="91">
        <v>634.3999999999999</v>
      </c>
      <c r="Z12" s="89">
        <v>1395.68</v>
      </c>
      <c r="AA12" s="90">
        <v>1268.8</v>
      </c>
      <c r="AB12" s="91">
        <v>47620.159999999996</v>
      </c>
      <c r="AC12" s="89">
        <v>0</v>
      </c>
      <c r="AD12" s="90">
        <v>43609.39</v>
      </c>
      <c r="AE12" s="91">
        <v>9531.710000000001</v>
      </c>
      <c r="AF12" s="89">
        <v>0</v>
      </c>
      <c r="AG12" s="90">
        <v>9805.869999999999</v>
      </c>
      <c r="AH12" s="91"/>
      <c r="AI12" s="89"/>
      <c r="AJ12" s="90"/>
      <c r="AK12" s="91">
        <v>0</v>
      </c>
      <c r="AL12" s="89">
        <v>0</v>
      </c>
      <c r="AM12" s="90">
        <v>0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245936.93000000002</v>
      </c>
      <c r="BW12" s="77">
        <f t="shared" si="1"/>
        <v>545262.14</v>
      </c>
      <c r="BX12" s="79">
        <f t="shared" si="2"/>
        <v>211360.13</v>
      </c>
    </row>
    <row r="13" spans="2:76" ht="15">
      <c r="B13" s="13">
        <v>104</v>
      </c>
      <c r="C13" s="25" t="s">
        <v>19</v>
      </c>
      <c r="D13" s="88">
        <v>8045.139999999999</v>
      </c>
      <c r="E13" s="89">
        <v>0</v>
      </c>
      <c r="F13" s="90">
        <v>9413.470000000001</v>
      </c>
      <c r="G13" s="88"/>
      <c r="H13" s="89"/>
      <c r="I13" s="90"/>
      <c r="J13" s="97"/>
      <c r="K13" s="89"/>
      <c r="L13" s="101"/>
      <c r="M13" s="91">
        <v>2314.3</v>
      </c>
      <c r="N13" s="89">
        <v>0</v>
      </c>
      <c r="O13" s="90">
        <v>4077.4800000000005</v>
      </c>
      <c r="P13" s="91">
        <v>300</v>
      </c>
      <c r="Q13" s="89">
        <v>0</v>
      </c>
      <c r="R13" s="90">
        <v>300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4251.67</v>
      </c>
      <c r="AE13" s="91"/>
      <c r="AF13" s="89"/>
      <c r="AG13" s="90"/>
      <c r="AH13" s="91">
        <v>642.86</v>
      </c>
      <c r="AI13" s="89">
        <v>0</v>
      </c>
      <c r="AJ13" s="90">
        <v>1111.65</v>
      </c>
      <c r="AK13" s="91">
        <v>0</v>
      </c>
      <c r="AL13" s="89">
        <v>0</v>
      </c>
      <c r="AM13" s="90">
        <v>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11302.3</v>
      </c>
      <c r="BW13" s="77">
        <f t="shared" si="1"/>
        <v>0</v>
      </c>
      <c r="BX13" s="79">
        <f t="shared" si="2"/>
        <v>19154.270000000004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9805.94</v>
      </c>
      <c r="E16" s="89">
        <v>0</v>
      </c>
      <c r="F16" s="90">
        <v>9805.94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9805.94</v>
      </c>
      <c r="BW16" s="77">
        <f t="shared" si="1"/>
        <v>0</v>
      </c>
      <c r="BX16" s="79">
        <f t="shared" si="2"/>
        <v>9805.94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5125.34</v>
      </c>
      <c r="E19" s="89">
        <v>0</v>
      </c>
      <c r="F19" s="90">
        <v>5125.34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>
        <v>0</v>
      </c>
      <c r="T19" s="89">
        <v>0</v>
      </c>
      <c r="U19" s="101">
        <v>0</v>
      </c>
      <c r="V19" s="97">
        <v>0</v>
      </c>
      <c r="W19" s="89">
        <v>0</v>
      </c>
      <c r="X19" s="101">
        <v>0</v>
      </c>
      <c r="Y19" s="97">
        <v>0</v>
      </c>
      <c r="Z19" s="89">
        <v>0</v>
      </c>
      <c r="AA19" s="101">
        <v>0</v>
      </c>
      <c r="AB19" s="97">
        <v>0</v>
      </c>
      <c r="AC19" s="89">
        <v>0</v>
      </c>
      <c r="AD19" s="101">
        <v>0</v>
      </c>
      <c r="AE19" s="97">
        <v>500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5625.34</v>
      </c>
      <c r="BW19" s="77">
        <f t="shared" si="1"/>
        <v>0</v>
      </c>
      <c r="BX19" s="79">
        <f t="shared" si="2"/>
        <v>5125.34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256649.40000000005</v>
      </c>
      <c r="E20" s="78">
        <f t="shared" si="3"/>
        <v>546360.36</v>
      </c>
      <c r="F20" s="79">
        <f t="shared" si="3"/>
        <v>224111.78999999998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2407.6400000000003</v>
      </c>
      <c r="N20" s="78">
        <f t="shared" si="3"/>
        <v>0</v>
      </c>
      <c r="O20" s="77">
        <f t="shared" si="3"/>
        <v>4170.820000000001</v>
      </c>
      <c r="P20" s="98">
        <f t="shared" si="3"/>
        <v>555.2</v>
      </c>
      <c r="Q20" s="78">
        <f t="shared" si="3"/>
        <v>0</v>
      </c>
      <c r="R20" s="77">
        <f t="shared" si="3"/>
        <v>555.2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375</v>
      </c>
      <c r="W20" s="78">
        <f t="shared" si="3"/>
        <v>0</v>
      </c>
      <c r="X20" s="77">
        <f t="shared" si="3"/>
        <v>1075</v>
      </c>
      <c r="Y20" s="98">
        <f t="shared" si="3"/>
        <v>634.3999999999999</v>
      </c>
      <c r="Z20" s="78">
        <f t="shared" si="3"/>
        <v>1395.68</v>
      </c>
      <c r="AA20" s="77">
        <f t="shared" si="3"/>
        <v>1268.8</v>
      </c>
      <c r="AB20" s="98">
        <f t="shared" si="3"/>
        <v>47620.159999999996</v>
      </c>
      <c r="AC20" s="78">
        <f t="shared" si="3"/>
        <v>0</v>
      </c>
      <c r="AD20" s="77">
        <f t="shared" si="3"/>
        <v>47861.06</v>
      </c>
      <c r="AE20" s="98">
        <f t="shared" si="3"/>
        <v>10133.980000000001</v>
      </c>
      <c r="AF20" s="78">
        <f t="shared" si="3"/>
        <v>0</v>
      </c>
      <c r="AG20" s="77">
        <f t="shared" si="3"/>
        <v>9908.14</v>
      </c>
      <c r="AH20" s="98">
        <f t="shared" si="3"/>
        <v>642.86</v>
      </c>
      <c r="AI20" s="78">
        <f t="shared" si="3"/>
        <v>0</v>
      </c>
      <c r="AJ20" s="77">
        <f t="shared" si="3"/>
        <v>1111.65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319018.6400000001</v>
      </c>
      <c r="BW20" s="77">
        <f>BW10+BW11+BW12+BW13+BW14+BW15+BW16+BW17+BW18+BW19</f>
        <v>547756.04</v>
      </c>
      <c r="BX20" s="95">
        <f>BX10+BX11+BX12+BX13+BX14+BX15+BX16+BX17+BX18+BX19</f>
        <v>290062.46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3832.5300000000007</v>
      </c>
      <c r="E24" s="89">
        <v>8159.6</v>
      </c>
      <c r="F24" s="90">
        <v>915</v>
      </c>
      <c r="G24" s="88"/>
      <c r="H24" s="89"/>
      <c r="I24" s="90"/>
      <c r="J24" s="97">
        <v>0</v>
      </c>
      <c r="K24" s="89">
        <v>0</v>
      </c>
      <c r="L24" s="101">
        <v>3178.01</v>
      </c>
      <c r="M24" s="97"/>
      <c r="N24" s="89"/>
      <c r="O24" s="101"/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761.28</v>
      </c>
      <c r="AB24" s="97">
        <v>74005.28000000001</v>
      </c>
      <c r="AC24" s="89">
        <v>0</v>
      </c>
      <c r="AD24" s="101">
        <v>56431.83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77837.81000000001</v>
      </c>
      <c r="BW24" s="77">
        <f t="shared" si="4"/>
        <v>8159.6</v>
      </c>
      <c r="BX24" s="79">
        <f t="shared" si="4"/>
        <v>61286.12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13708.18</v>
      </c>
      <c r="E27" s="89">
        <v>0</v>
      </c>
      <c r="F27" s="90">
        <v>10708.18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>
        <v>0</v>
      </c>
      <c r="W27" s="89">
        <v>0</v>
      </c>
      <c r="X27" s="101">
        <v>0</v>
      </c>
      <c r="Y27" s="97">
        <v>6651.439999999999</v>
      </c>
      <c r="Z27" s="89">
        <v>18702.2</v>
      </c>
      <c r="AA27" s="101">
        <v>46098.69</v>
      </c>
      <c r="AB27" s="97">
        <v>4309.48</v>
      </c>
      <c r="AC27" s="89">
        <v>0</v>
      </c>
      <c r="AD27" s="101">
        <v>14390.169999999998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3800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24669.1</v>
      </c>
      <c r="BW27" s="77">
        <f t="shared" si="4"/>
        <v>18702.2</v>
      </c>
      <c r="BX27" s="79">
        <f t="shared" si="4"/>
        <v>74997.04000000001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17540.71</v>
      </c>
      <c r="E28" s="78">
        <f t="shared" si="5"/>
        <v>8159.6</v>
      </c>
      <c r="F28" s="79">
        <f t="shared" si="5"/>
        <v>11623.18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3178.01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6651.439999999999</v>
      </c>
      <c r="Z28" s="78">
        <f t="shared" si="5"/>
        <v>18702.2</v>
      </c>
      <c r="AA28" s="77">
        <f t="shared" si="5"/>
        <v>46859.97</v>
      </c>
      <c r="AB28" s="98">
        <f t="shared" si="5"/>
        <v>78314.76000000001</v>
      </c>
      <c r="AC28" s="78">
        <f t="shared" si="5"/>
        <v>0</v>
      </c>
      <c r="AD28" s="77">
        <f t="shared" si="5"/>
        <v>70822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3800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102506.91</v>
      </c>
      <c r="BW28" s="77">
        <f>BW23+BW24+BW25+BW26+BW27</f>
        <v>26861.800000000003</v>
      </c>
      <c r="BX28" s="95">
        <f>BX23+BX24+BX25+BX26+BX27</f>
        <v>136283.16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25448.6</v>
      </c>
      <c r="BM40" s="89">
        <v>0</v>
      </c>
      <c r="BN40" s="101">
        <v>25448.6</v>
      </c>
      <c r="BO40" s="97"/>
      <c r="BP40" s="89"/>
      <c r="BQ40" s="101"/>
      <c r="BR40" s="97"/>
      <c r="BS40" s="89"/>
      <c r="BT40" s="101"/>
      <c r="BU40" s="76"/>
      <c r="BV40" s="85">
        <f t="shared" si="10"/>
        <v>25448.6</v>
      </c>
      <c r="BW40" s="77">
        <f t="shared" si="10"/>
        <v>0</v>
      </c>
      <c r="BX40" s="79">
        <f t="shared" si="10"/>
        <v>25448.6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25448.6</v>
      </c>
      <c r="BM42" s="78">
        <f t="shared" si="12"/>
        <v>0</v>
      </c>
      <c r="BN42" s="77">
        <f t="shared" si="12"/>
        <v>25448.6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25448.6</v>
      </c>
      <c r="BW42" s="77">
        <f>BW38+BW39+BW40+BW41</f>
        <v>0</v>
      </c>
      <c r="BX42" s="95">
        <f>BX38+BX39+BX40+BX41</f>
        <v>25448.6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38764.3</v>
      </c>
      <c r="BS49" s="89">
        <v>0</v>
      </c>
      <c r="BT49" s="101">
        <v>48684.969999999994</v>
      </c>
      <c r="BU49" s="76"/>
      <c r="BV49" s="85">
        <f aca="true" t="shared" si="15" ref="BV49:BX50">D49+G49+J49+M49+P49+S49+V49+Y49+AB49+AE49+AH49+AK49+AN49+AQ49+AT49+AW49+AZ49+BC49+BF49+BI49+BL49+BO49+BR49</f>
        <v>38764.3</v>
      </c>
      <c r="BW49" s="77">
        <f t="shared" si="15"/>
        <v>0</v>
      </c>
      <c r="BX49" s="79">
        <f t="shared" si="15"/>
        <v>48684.969999999994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29593.269999999997</v>
      </c>
      <c r="BS50" s="89">
        <v>0</v>
      </c>
      <c r="BT50" s="101">
        <v>28808.96</v>
      </c>
      <c r="BU50" s="76"/>
      <c r="BV50" s="85">
        <f t="shared" si="15"/>
        <v>29593.269999999997</v>
      </c>
      <c r="BW50" s="77">
        <f t="shared" si="15"/>
        <v>0</v>
      </c>
      <c r="BX50" s="79">
        <f t="shared" si="15"/>
        <v>28808.96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68357.57</v>
      </c>
      <c r="BS51" s="78">
        <f>BS49+BS50</f>
        <v>0</v>
      </c>
      <c r="BT51" s="77">
        <f>BT49+BT50</f>
        <v>77493.93</v>
      </c>
      <c r="BU51" s="85"/>
      <c r="BV51" s="85">
        <f>BV49+BV50</f>
        <v>68357.57</v>
      </c>
      <c r="BW51" s="77">
        <f>BW49+BW50</f>
        <v>0</v>
      </c>
      <c r="BX51" s="95">
        <f>BX49+BX50</f>
        <v>77493.93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274190.11000000004</v>
      </c>
      <c r="E53" s="86">
        <f t="shared" si="18"/>
        <v>554519.96</v>
      </c>
      <c r="F53" s="86">
        <f t="shared" si="18"/>
        <v>235734.96999999997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3178.01</v>
      </c>
      <c r="M53" s="86">
        <f t="shared" si="18"/>
        <v>2407.6400000000003</v>
      </c>
      <c r="N53" s="86">
        <f t="shared" si="18"/>
        <v>0</v>
      </c>
      <c r="O53" s="86">
        <f t="shared" si="18"/>
        <v>4170.820000000001</v>
      </c>
      <c r="P53" s="86">
        <f t="shared" si="18"/>
        <v>555.2</v>
      </c>
      <c r="Q53" s="86">
        <f t="shared" si="18"/>
        <v>0</v>
      </c>
      <c r="R53" s="86">
        <f t="shared" si="18"/>
        <v>555.2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375</v>
      </c>
      <c r="W53" s="86">
        <f t="shared" si="18"/>
        <v>0</v>
      </c>
      <c r="X53" s="86">
        <f t="shared" si="18"/>
        <v>1075</v>
      </c>
      <c r="Y53" s="86">
        <f t="shared" si="18"/>
        <v>7285.839999999998</v>
      </c>
      <c r="Z53" s="86">
        <f t="shared" si="18"/>
        <v>20097.88</v>
      </c>
      <c r="AA53" s="86">
        <f t="shared" si="18"/>
        <v>48128.770000000004</v>
      </c>
      <c r="AB53" s="86">
        <f t="shared" si="18"/>
        <v>125934.92000000001</v>
      </c>
      <c r="AC53" s="86">
        <f t="shared" si="18"/>
        <v>0</v>
      </c>
      <c r="AD53" s="86">
        <f t="shared" si="18"/>
        <v>118683.06</v>
      </c>
      <c r="AE53" s="86">
        <f t="shared" si="18"/>
        <v>10133.980000000001</v>
      </c>
      <c r="AF53" s="86">
        <f t="shared" si="18"/>
        <v>0</v>
      </c>
      <c r="AG53" s="86">
        <f t="shared" si="18"/>
        <v>9908.14</v>
      </c>
      <c r="AH53" s="86">
        <f t="shared" si="18"/>
        <v>642.86</v>
      </c>
      <c r="AI53" s="86">
        <f t="shared" si="18"/>
        <v>0</v>
      </c>
      <c r="AJ53" s="86">
        <f aca="true" t="shared" si="19" ref="AJ53:BT53">AJ20+AJ28+AJ35+AJ42+AJ46+AJ51</f>
        <v>1111.65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3800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25448.6</v>
      </c>
      <c r="BM53" s="86">
        <f t="shared" si="19"/>
        <v>0</v>
      </c>
      <c r="BN53" s="86">
        <f t="shared" si="19"/>
        <v>25448.6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68357.57</v>
      </c>
      <c r="BS53" s="86">
        <f t="shared" si="19"/>
        <v>0</v>
      </c>
      <c r="BT53" s="86">
        <f t="shared" si="19"/>
        <v>77493.93</v>
      </c>
      <c r="BU53" s="86">
        <f>BU8</f>
        <v>0</v>
      </c>
      <c r="BV53" s="102">
        <f>BV8+BV20+BV28+BV35+BV42+BV46+BV51</f>
        <v>515331.72000000003</v>
      </c>
      <c r="BW53" s="87">
        <f>BW20+BW28+BW35+BW42+BW46+BW51</f>
        <v>574617.8400000001</v>
      </c>
      <c r="BX53" s="87">
        <f>BX20+BX28+BX35+BX42+BX46+BX51</f>
        <v>529288.1499999999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36214.080000000075</v>
      </c>
      <c r="BW54" s="93"/>
      <c r="BX54" s="94">
        <f>IF((Spese_Rendiconto_2018!BX53-Entrate_Rendiconto_2018!E58)&lt;0,Entrate_Rendiconto_2018!E58-Spese_Rendiconto_2018!BX53,0)</f>
        <v>665508.1800000002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2019-10-30T11:43:07Z</dcterms:modified>
  <cp:category/>
  <cp:version/>
  <cp:contentType/>
  <cp:contentStatus/>
</cp:coreProperties>
</file>