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<sst xmlns="http://schemas.openxmlformats.org/spreadsheetml/2006/main" count="870" uniqueCount="151">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</sst>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103919.5</v>
      </c>
      <c r="E5" s="38"/>
    </row>
    <row r="6" spans="2:5" ht="15">
      <c r="B6" s="8"/>
      <c r="C6" s="5" t="s">
        <v>5</v>
      </c>
      <c r="D6" s="39">
        <v>1802997.44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4398586.14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4661000</v>
      </c>
      <c r="E10" s="45">
        <v>4745500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508600</v>
      </c>
      <c r="E14" s="45">
        <v>508600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5169600</v>
      </c>
      <c r="E16" s="51">
        <f>E10+E11+E12+E13+E14+E15</f>
        <v>5254100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388193</v>
      </c>
      <c r="E18" s="45">
        <v>418290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35565</v>
      </c>
      <c r="E20" s="59">
        <v>37065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423758</v>
      </c>
      <c r="E23" s="51">
        <f>E18+E19+E20+E21+E22</f>
        <v>455355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673340</v>
      </c>
      <c r="E25" s="45">
        <v>719929</v>
      </c>
    </row>
    <row r="26" spans="2:5" ht="15">
      <c r="B26" s="13">
        <v>30200</v>
      </c>
      <c r="C26" s="54" t="s">
        <v>28</v>
      </c>
      <c r="D26" s="39">
        <v>325500</v>
      </c>
      <c r="E26" s="45">
        <v>260500</v>
      </c>
    </row>
    <row r="27" spans="2:5" ht="15">
      <c r="B27" s="13">
        <v>30300</v>
      </c>
      <c r="C27" s="54" t="s">
        <v>29</v>
      </c>
      <c r="D27" s="39">
        <v>1523</v>
      </c>
      <c r="E27" s="45">
        <v>1623</v>
      </c>
    </row>
    <row r="28" spans="2:5" ht="15">
      <c r="B28" s="13">
        <v>30400</v>
      </c>
      <c r="C28" s="54" t="s">
        <v>30</v>
      </c>
      <c r="D28" s="49">
        <v>120000</v>
      </c>
      <c r="E28" s="45">
        <v>120000</v>
      </c>
    </row>
    <row r="29" spans="2:5" ht="15">
      <c r="B29" s="13">
        <v>30500</v>
      </c>
      <c r="C29" s="54" t="s">
        <v>31</v>
      </c>
      <c r="D29" s="60">
        <v>430453</v>
      </c>
      <c r="E29" s="50">
        <v>459738</v>
      </c>
    </row>
    <row r="30" spans="2:5" ht="15.75" thickBot="1">
      <c r="B30" s="16">
        <v>30000</v>
      </c>
      <c r="C30" s="15" t="s">
        <v>32</v>
      </c>
      <c r="D30" s="48">
        <f>D25+D26+D27+D28+D29</f>
        <v>1550816</v>
      </c>
      <c r="E30" s="51">
        <f>E25+E26+E27+E28+E29</f>
        <v>1561790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5473677</v>
      </c>
      <c r="E33" s="59">
        <v>2391400.8200000003</v>
      </c>
    </row>
    <row r="34" spans="2:5" ht="15">
      <c r="B34" s="13">
        <v>40300</v>
      </c>
      <c r="C34" s="54" t="s">
        <v>37</v>
      </c>
      <c r="D34" s="61">
        <v>80000</v>
      </c>
      <c r="E34" s="45">
        <v>120000</v>
      </c>
    </row>
    <row r="35" spans="2:5" ht="15">
      <c r="B35" s="13">
        <v>40400</v>
      </c>
      <c r="C35" s="54" t="s">
        <v>38</v>
      </c>
      <c r="D35" s="39">
        <v>15000</v>
      </c>
      <c r="E35" s="45">
        <v>15000</v>
      </c>
    </row>
    <row r="36" spans="2:5" ht="15">
      <c r="B36" s="13">
        <v>40500</v>
      </c>
      <c r="C36" s="54" t="s">
        <v>39</v>
      </c>
      <c r="D36" s="49">
        <v>752500</v>
      </c>
      <c r="E36" s="50">
        <v>752500</v>
      </c>
    </row>
    <row r="37" spans="2:5" ht="15.75" thickBot="1">
      <c r="B37" s="16">
        <v>40000</v>
      </c>
      <c r="C37" s="15" t="s">
        <v>40</v>
      </c>
      <c r="D37" s="48">
        <f>D32+D33+D34+D35+D36</f>
        <v>6321177</v>
      </c>
      <c r="E37" s="51">
        <f>E32+E33+E34+E35+E36</f>
        <v>3278900.8200000003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1263050</v>
      </c>
      <c r="E54" s="45">
        <v>1252550</v>
      </c>
    </row>
    <row r="55" spans="2:5" ht="15">
      <c r="B55" s="13">
        <v>90200</v>
      </c>
      <c r="C55" s="54" t="s">
        <v>62</v>
      </c>
      <c r="D55" s="61">
        <v>70000</v>
      </c>
      <c r="E55" s="62">
        <v>93236.34</v>
      </c>
    </row>
    <row r="56" spans="2:5" ht="15.75" thickBot="1">
      <c r="B56" s="16">
        <v>90000</v>
      </c>
      <c r="C56" s="15" t="s">
        <v>63</v>
      </c>
      <c r="D56" s="48">
        <f>D54+D55</f>
        <v>1333050</v>
      </c>
      <c r="E56" s="51">
        <f>E54+E55</f>
        <v>1345786.34</v>
      </c>
    </row>
    <row r="57" spans="2:5" ht="16.5" thickBot="1" thickTop="1">
      <c r="B57" s="109" t="s">
        <v>64</v>
      </c>
      <c r="C57" s="110"/>
      <c r="D57" s="52">
        <f>D16+D23+D30+D37+D43+D49+D52+D56</f>
        <v>14798401</v>
      </c>
      <c r="E57" s="55">
        <f>E16+E23+E30+E37+E43+E49+E52+E56</f>
        <v>11895932.16</v>
      </c>
    </row>
    <row r="58" spans="2:5" ht="16.5" thickBot="1" thickTop="1">
      <c r="B58" s="109" t="s">
        <v>65</v>
      </c>
      <c r="C58" s="110"/>
      <c r="D58" s="52">
        <f>D57+D5+D6+D7+D8</f>
        <v>16705317.94</v>
      </c>
      <c r="E58" s="55">
        <f>E57+E5+E6+E7+E8</f>
        <v>16294518.3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4688000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542870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5230870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172880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15000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187880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695640</v>
      </c>
      <c r="E25" s="45"/>
    </row>
    <row r="26" spans="2:5" ht="15">
      <c r="B26" s="13">
        <v>30200</v>
      </c>
      <c r="C26" s="54" t="s">
        <v>28</v>
      </c>
      <c r="D26" s="39">
        <v>325500</v>
      </c>
      <c r="E26" s="45"/>
    </row>
    <row r="27" spans="2:5" ht="15">
      <c r="B27" s="13">
        <v>30300</v>
      </c>
      <c r="C27" s="54" t="s">
        <v>29</v>
      </c>
      <c r="D27" s="39">
        <v>1523</v>
      </c>
      <c r="E27" s="45"/>
    </row>
    <row r="28" spans="2:5" ht="15">
      <c r="B28" s="13">
        <v>30400</v>
      </c>
      <c r="C28" s="54" t="s">
        <v>30</v>
      </c>
      <c r="D28" s="49">
        <v>100000</v>
      </c>
      <c r="E28" s="45"/>
    </row>
    <row r="29" spans="2:5" ht="15">
      <c r="B29" s="13">
        <v>30500</v>
      </c>
      <c r="C29" s="54" t="s">
        <v>31</v>
      </c>
      <c r="D29" s="60">
        <v>237088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1359751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920000</v>
      </c>
      <c r="E33" s="59"/>
    </row>
    <row r="34" spans="2:5" ht="15">
      <c r="B34" s="13">
        <v>40300</v>
      </c>
      <c r="C34" s="54" t="s">
        <v>37</v>
      </c>
      <c r="D34" s="61">
        <v>10000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830000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1775000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1263050</v>
      </c>
      <c r="E54" s="45"/>
    </row>
    <row r="55" spans="2:5" ht="15">
      <c r="B55" s="13">
        <v>90200</v>
      </c>
      <c r="C55" s="54" t="s">
        <v>62</v>
      </c>
      <c r="D55" s="61">
        <v>70000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1333050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9886551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9886551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4683000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560005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5243005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172880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15000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187880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695640</v>
      </c>
      <c r="E25" s="45"/>
    </row>
    <row r="26" spans="2:5" ht="15">
      <c r="B26" s="13">
        <v>30200</v>
      </c>
      <c r="C26" s="54" t="s">
        <v>28</v>
      </c>
      <c r="D26" s="39">
        <v>325500</v>
      </c>
      <c r="E26" s="45"/>
    </row>
    <row r="27" spans="2:5" ht="15">
      <c r="B27" s="13">
        <v>30300</v>
      </c>
      <c r="C27" s="54" t="s">
        <v>29</v>
      </c>
      <c r="D27" s="39">
        <v>1523</v>
      </c>
      <c r="E27" s="45"/>
    </row>
    <row r="28" spans="2:5" ht="15">
      <c r="B28" s="13">
        <v>30400</v>
      </c>
      <c r="C28" s="54" t="s">
        <v>30</v>
      </c>
      <c r="D28" s="49">
        <v>100000</v>
      </c>
      <c r="E28" s="45"/>
    </row>
    <row r="29" spans="2:5" ht="15">
      <c r="B29" s="13">
        <v>30500</v>
      </c>
      <c r="C29" s="54" t="s">
        <v>31</v>
      </c>
      <c r="D29" s="60">
        <v>215313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1337976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220000</v>
      </c>
      <c r="E33" s="59"/>
    </row>
    <row r="34" spans="2:5" ht="15">
      <c r="B34" s="13">
        <v>40300</v>
      </c>
      <c r="C34" s="54" t="s">
        <v>37</v>
      </c>
      <c r="D34" s="61">
        <v>10000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830000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1075000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1263050</v>
      </c>
      <c r="E54" s="45"/>
    </row>
    <row r="55" spans="2:5" ht="15">
      <c r="B55" s="13">
        <v>90200</v>
      </c>
      <c r="C55" s="54" t="s">
        <v>62</v>
      </c>
      <c r="D55" s="61">
        <v>70000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1333050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9176911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9176911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876327.27</v>
      </c>
      <c r="E10" s="89">
        <v>0</v>
      </c>
      <c r="F10" s="90">
        <v>826207</v>
      </c>
      <c r="G10" s="88"/>
      <c r="H10" s="89"/>
      <c r="I10" s="90"/>
      <c r="J10" s="97">
        <v>276465.88</v>
      </c>
      <c r="K10" s="89">
        <v>0</v>
      </c>
      <c r="L10" s="101">
        <v>267351</v>
      </c>
      <c r="M10" s="91">
        <v>13495</v>
      </c>
      <c r="N10" s="89">
        <v>0</v>
      </c>
      <c r="O10" s="90">
        <v>14230</v>
      </c>
      <c r="P10" s="91">
        <v>29220.04</v>
      </c>
      <c r="Q10" s="89">
        <v>0</v>
      </c>
      <c r="R10" s="90">
        <v>29141</v>
      </c>
      <c r="S10" s="91">
        <v>18005</v>
      </c>
      <c r="T10" s="89">
        <v>0</v>
      </c>
      <c r="U10" s="90">
        <v>18005</v>
      </c>
      <c r="V10" s="91"/>
      <c r="W10" s="89"/>
      <c r="X10" s="90"/>
      <c r="Y10" s="91">
        <v>122854</v>
      </c>
      <c r="Z10" s="89">
        <v>0</v>
      </c>
      <c r="AA10" s="90">
        <v>121816</v>
      </c>
      <c r="AB10" s="91"/>
      <c r="AC10" s="89"/>
      <c r="AD10" s="90"/>
      <c r="AE10" s="91">
        <v>53053.72</v>
      </c>
      <c r="AF10" s="89">
        <v>0</v>
      </c>
      <c r="AG10" s="90">
        <v>51055</v>
      </c>
      <c r="AH10" s="91"/>
      <c r="AI10" s="89"/>
      <c r="AJ10" s="90"/>
      <c r="AK10" s="91">
        <v>105820.9</v>
      </c>
      <c r="AL10" s="89">
        <v>0</v>
      </c>
      <c r="AM10" s="90">
        <v>105538.89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1495241.8099999998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1433343.89</v>
      </c>
    </row>
    <row r="11" spans="2:76" ht="15">
      <c r="B11" s="13">
        <v>102</v>
      </c>
      <c r="C11" s="25" t="s">
        <v>92</v>
      </c>
      <c r="D11" s="88">
        <v>73321</v>
      </c>
      <c r="E11" s="89">
        <v>0</v>
      </c>
      <c r="F11" s="90">
        <v>71270</v>
      </c>
      <c r="G11" s="88"/>
      <c r="H11" s="89"/>
      <c r="I11" s="90"/>
      <c r="J11" s="97">
        <v>18084</v>
      </c>
      <c r="K11" s="89">
        <v>0</v>
      </c>
      <c r="L11" s="101">
        <v>17084</v>
      </c>
      <c r="M11" s="91">
        <v>878</v>
      </c>
      <c r="N11" s="89">
        <v>0</v>
      </c>
      <c r="O11" s="90">
        <v>878</v>
      </c>
      <c r="P11" s="91">
        <v>1063</v>
      </c>
      <c r="Q11" s="89">
        <v>0</v>
      </c>
      <c r="R11" s="90">
        <v>1703</v>
      </c>
      <c r="S11" s="91">
        <v>1208</v>
      </c>
      <c r="T11" s="89">
        <v>0</v>
      </c>
      <c r="U11" s="90">
        <v>1600</v>
      </c>
      <c r="V11" s="91"/>
      <c r="W11" s="89"/>
      <c r="X11" s="90"/>
      <c r="Y11" s="91">
        <v>8165</v>
      </c>
      <c r="Z11" s="89">
        <v>0</v>
      </c>
      <c r="AA11" s="90">
        <v>7800</v>
      </c>
      <c r="AB11" s="91"/>
      <c r="AC11" s="89"/>
      <c r="AD11" s="90"/>
      <c r="AE11" s="91">
        <v>3550</v>
      </c>
      <c r="AF11" s="89">
        <v>0</v>
      </c>
      <c r="AG11" s="90">
        <v>3000</v>
      </c>
      <c r="AH11" s="91">
        <v>0</v>
      </c>
      <c r="AI11" s="89">
        <v>0</v>
      </c>
      <c r="AJ11" s="90">
        <v>0</v>
      </c>
      <c r="AK11" s="91">
        <v>5055</v>
      </c>
      <c r="AL11" s="89">
        <v>0</v>
      </c>
      <c r="AM11" s="90">
        <v>5055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111324</v>
      </c>
      <c r="BW11" s="77">
        <f t="shared" si="1"/>
        <v>0</v>
      </c>
      <c r="BX11" s="79">
        <f t="shared" si="2"/>
        <v>108390</v>
      </c>
    </row>
    <row r="12" spans="2:76" ht="15">
      <c r="B12" s="13">
        <v>103</v>
      </c>
      <c r="C12" s="25" t="s">
        <v>93</v>
      </c>
      <c r="D12" s="88">
        <v>1136857.69</v>
      </c>
      <c r="E12" s="89">
        <v>0</v>
      </c>
      <c r="F12" s="90">
        <v>1155177.1</v>
      </c>
      <c r="G12" s="88"/>
      <c r="H12" s="89"/>
      <c r="I12" s="90"/>
      <c r="J12" s="97">
        <v>135400</v>
      </c>
      <c r="K12" s="89">
        <v>0</v>
      </c>
      <c r="L12" s="101">
        <v>140000</v>
      </c>
      <c r="M12" s="91">
        <v>431596</v>
      </c>
      <c r="N12" s="89">
        <v>0</v>
      </c>
      <c r="O12" s="90">
        <v>445300</v>
      </c>
      <c r="P12" s="91">
        <v>100916</v>
      </c>
      <c r="Q12" s="89">
        <v>0</v>
      </c>
      <c r="R12" s="90">
        <v>81050</v>
      </c>
      <c r="S12" s="91">
        <v>122400</v>
      </c>
      <c r="T12" s="89">
        <v>0</v>
      </c>
      <c r="U12" s="90">
        <v>142950</v>
      </c>
      <c r="V12" s="91"/>
      <c r="W12" s="89"/>
      <c r="X12" s="90"/>
      <c r="Y12" s="91">
        <v>79280</v>
      </c>
      <c r="Z12" s="89">
        <v>0</v>
      </c>
      <c r="AA12" s="90">
        <v>86630</v>
      </c>
      <c r="AB12" s="91">
        <v>1096250</v>
      </c>
      <c r="AC12" s="89">
        <v>0</v>
      </c>
      <c r="AD12" s="90">
        <v>1080450</v>
      </c>
      <c r="AE12" s="91">
        <v>749840</v>
      </c>
      <c r="AF12" s="89">
        <v>0</v>
      </c>
      <c r="AG12" s="90">
        <v>736000</v>
      </c>
      <c r="AH12" s="91">
        <v>8860</v>
      </c>
      <c r="AI12" s="89">
        <v>0</v>
      </c>
      <c r="AJ12" s="90">
        <v>13269.99</v>
      </c>
      <c r="AK12" s="91">
        <v>748520</v>
      </c>
      <c r="AL12" s="89">
        <v>0</v>
      </c>
      <c r="AM12" s="90">
        <v>720729.39</v>
      </c>
      <c r="AN12" s="91"/>
      <c r="AO12" s="89"/>
      <c r="AP12" s="90"/>
      <c r="AQ12" s="91">
        <v>15000</v>
      </c>
      <c r="AR12" s="89">
        <v>0</v>
      </c>
      <c r="AS12" s="90">
        <v>15000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4624919.6899999995</v>
      </c>
      <c r="BW12" s="77">
        <f t="shared" si="1"/>
        <v>0</v>
      </c>
      <c r="BX12" s="79">
        <f t="shared" si="2"/>
        <v>4616556.48</v>
      </c>
    </row>
    <row r="13" spans="2:76" ht="15">
      <c r="B13" s="13">
        <v>104</v>
      </c>
      <c r="C13" s="25" t="s">
        <v>19</v>
      </c>
      <c r="D13" s="88">
        <v>17200</v>
      </c>
      <c r="E13" s="89">
        <v>0</v>
      </c>
      <c r="F13" s="90">
        <v>79900</v>
      </c>
      <c r="G13" s="88"/>
      <c r="H13" s="89"/>
      <c r="I13" s="90"/>
      <c r="J13" s="97">
        <v>2250</v>
      </c>
      <c r="K13" s="89">
        <v>0</v>
      </c>
      <c r="L13" s="101">
        <v>3250</v>
      </c>
      <c r="M13" s="91">
        <v>184000</v>
      </c>
      <c r="N13" s="89">
        <v>0</v>
      </c>
      <c r="O13" s="90">
        <v>203500</v>
      </c>
      <c r="P13" s="91">
        <v>51000</v>
      </c>
      <c r="Q13" s="89">
        <v>0</v>
      </c>
      <c r="R13" s="90">
        <v>56000</v>
      </c>
      <c r="S13" s="91">
        <v>20000</v>
      </c>
      <c r="T13" s="89">
        <v>0</v>
      </c>
      <c r="U13" s="90">
        <v>25000</v>
      </c>
      <c r="V13" s="91"/>
      <c r="W13" s="89"/>
      <c r="X13" s="90"/>
      <c r="Y13" s="91">
        <v>6000</v>
      </c>
      <c r="Z13" s="89">
        <v>0</v>
      </c>
      <c r="AA13" s="90">
        <v>6500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179100</v>
      </c>
      <c r="AL13" s="89">
        <v>0</v>
      </c>
      <c r="AM13" s="90">
        <v>185100</v>
      </c>
      <c r="AN13" s="91"/>
      <c r="AO13" s="89"/>
      <c r="AP13" s="90"/>
      <c r="AQ13" s="91">
        <v>3000</v>
      </c>
      <c r="AR13" s="89">
        <v>0</v>
      </c>
      <c r="AS13" s="90">
        <v>3000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462550</v>
      </c>
      <c r="BW13" s="77">
        <f t="shared" si="1"/>
        <v>0</v>
      </c>
      <c r="BX13" s="79">
        <f t="shared" si="2"/>
        <v>562250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26650</v>
      </c>
      <c r="BM16" s="89">
        <v>0</v>
      </c>
      <c r="BN16" s="90">
        <v>26650</v>
      </c>
      <c r="BO16" s="91"/>
      <c r="BP16" s="89"/>
      <c r="BQ16" s="90"/>
      <c r="BR16" s="97"/>
      <c r="BS16" s="89"/>
      <c r="BT16" s="101"/>
      <c r="BU16" s="76"/>
      <c r="BV16" s="85">
        <f t="shared" si="0"/>
        <v>26650</v>
      </c>
      <c r="BW16" s="77">
        <f t="shared" si="1"/>
        <v>0</v>
      </c>
      <c r="BX16" s="79">
        <f t="shared" si="2"/>
        <v>26650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99970</v>
      </c>
      <c r="E19" s="89">
        <v>0</v>
      </c>
      <c r="F19" s="90">
        <v>115770.43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652078.0000000001</v>
      </c>
      <c r="BJ19" s="89">
        <v>0</v>
      </c>
      <c r="BK19" s="101">
        <v>200000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752048.0000000001</v>
      </c>
      <c r="BW19" s="77">
        <f t="shared" si="1"/>
        <v>0</v>
      </c>
      <c r="BX19" s="79">
        <f t="shared" si="2"/>
        <v>315770.43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2203675.96</v>
      </c>
      <c r="E20" s="78">
        <f t="shared" si="3"/>
        <v>0</v>
      </c>
      <c r="F20" s="79">
        <f t="shared" si="3"/>
        <v>2248324.5300000003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432199.88</v>
      </c>
      <c r="K20" s="78">
        <f t="shared" si="3"/>
        <v>0</v>
      </c>
      <c r="L20" s="77">
        <f t="shared" si="3"/>
        <v>427685</v>
      </c>
      <c r="M20" s="98">
        <f t="shared" si="3"/>
        <v>629969</v>
      </c>
      <c r="N20" s="78">
        <f t="shared" si="3"/>
        <v>0</v>
      </c>
      <c r="O20" s="77">
        <f t="shared" si="3"/>
        <v>663908</v>
      </c>
      <c r="P20" s="98">
        <f t="shared" si="3"/>
        <v>182199.04</v>
      </c>
      <c r="Q20" s="78">
        <f t="shared" si="3"/>
        <v>0</v>
      </c>
      <c r="R20" s="77">
        <f t="shared" si="3"/>
        <v>167894</v>
      </c>
      <c r="S20" s="98">
        <f t="shared" si="3"/>
        <v>161613</v>
      </c>
      <c r="T20" s="78">
        <f t="shared" si="3"/>
        <v>0</v>
      </c>
      <c r="U20" s="77">
        <f t="shared" si="3"/>
        <v>187555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216299</v>
      </c>
      <c r="Z20" s="78">
        <f t="shared" si="3"/>
        <v>0</v>
      </c>
      <c r="AA20" s="77">
        <f t="shared" si="3"/>
        <v>222746</v>
      </c>
      <c r="AB20" s="98">
        <f t="shared" si="3"/>
        <v>1096250</v>
      </c>
      <c r="AC20" s="78">
        <f t="shared" si="3"/>
        <v>0</v>
      </c>
      <c r="AD20" s="77">
        <f t="shared" si="3"/>
        <v>1080450</v>
      </c>
      <c r="AE20" s="98">
        <f t="shared" si="3"/>
        <v>806443.72</v>
      </c>
      <c r="AF20" s="78">
        <f t="shared" si="3"/>
        <v>0</v>
      </c>
      <c r="AG20" s="77">
        <f t="shared" si="3"/>
        <v>790055</v>
      </c>
      <c r="AH20" s="98">
        <f t="shared" si="3"/>
        <v>8860</v>
      </c>
      <c r="AI20" s="78">
        <f t="shared" si="3"/>
        <v>0</v>
      </c>
      <c r="AJ20" s="77">
        <f t="shared" si="3"/>
        <v>13269.99</v>
      </c>
      <c r="AK20" s="98">
        <f t="shared" si="3"/>
        <v>1038495.9</v>
      </c>
      <c r="AL20" s="78">
        <f t="shared" si="3"/>
        <v>0</v>
      </c>
      <c r="AM20" s="77">
        <f t="shared" si="3"/>
        <v>1016423.28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18000</v>
      </c>
      <c r="AR20" s="78">
        <f t="shared" si="3"/>
        <v>0</v>
      </c>
      <c r="AS20" s="77">
        <f t="shared" si="3"/>
        <v>18000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652078.0000000001</v>
      </c>
      <c r="BJ20" s="78">
        <f t="shared" si="3"/>
        <v>0</v>
      </c>
      <c r="BK20" s="77">
        <f t="shared" si="3"/>
        <v>200000</v>
      </c>
      <c r="BL20" s="98">
        <f t="shared" si="3"/>
        <v>26650</v>
      </c>
      <c r="BM20" s="78">
        <f t="shared" si="3"/>
        <v>0</v>
      </c>
      <c r="BN20" s="77">
        <f t="shared" si="3"/>
        <v>26650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7472733.499999999</v>
      </c>
      <c r="BW20" s="77">
        <f>BW10+BW11+BW12+BW13+BW14+BW15+BW16+BW17+BW18+BW19</f>
        <v>0</v>
      </c>
      <c r="BX20" s="95">
        <f>BX10+BX11+BX12+BX13+BX14+BX15+BX16+BX17+BX18+BX19</f>
        <v>7062960.8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1812009</v>
      </c>
      <c r="E24" s="89">
        <v>0</v>
      </c>
      <c r="F24" s="90">
        <v>1086834.44</v>
      </c>
      <c r="G24" s="88"/>
      <c r="H24" s="89"/>
      <c r="I24" s="90"/>
      <c r="J24" s="97">
        <v>136040.19</v>
      </c>
      <c r="K24" s="89">
        <v>0</v>
      </c>
      <c r="L24" s="101">
        <v>147056.29</v>
      </c>
      <c r="M24" s="97">
        <v>3500</v>
      </c>
      <c r="N24" s="89">
        <v>0</v>
      </c>
      <c r="O24" s="101">
        <v>35494.28</v>
      </c>
      <c r="P24" s="97">
        <v>0</v>
      </c>
      <c r="Q24" s="89">
        <v>0</v>
      </c>
      <c r="R24" s="101">
        <v>13648.32</v>
      </c>
      <c r="S24" s="97">
        <v>0</v>
      </c>
      <c r="T24" s="89">
        <v>0</v>
      </c>
      <c r="U24" s="101">
        <v>50000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325000</v>
      </c>
      <c r="AC24" s="89">
        <v>0</v>
      </c>
      <c r="AD24" s="101">
        <v>255000</v>
      </c>
      <c r="AE24" s="97">
        <v>4279746.65</v>
      </c>
      <c r="AF24" s="89">
        <v>0</v>
      </c>
      <c r="AG24" s="101">
        <v>1625000</v>
      </c>
      <c r="AH24" s="97">
        <v>0</v>
      </c>
      <c r="AI24" s="89">
        <v>0</v>
      </c>
      <c r="AJ24" s="101">
        <v>37859.06</v>
      </c>
      <c r="AK24" s="97">
        <v>625929.6</v>
      </c>
      <c r="AL24" s="89">
        <v>0</v>
      </c>
      <c r="AM24" s="101">
        <v>554573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7182225.4399999995</v>
      </c>
      <c r="BW24" s="77">
        <f t="shared" si="4"/>
        <v>0</v>
      </c>
      <c r="BX24" s="79">
        <f t="shared" si="4"/>
        <v>3805465.39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40000</v>
      </c>
      <c r="Z25" s="89">
        <v>0</v>
      </c>
      <c r="AA25" s="101">
        <v>44600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>
        <v>10000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50000</v>
      </c>
      <c r="BW25" s="77">
        <f t="shared" si="4"/>
        <v>0</v>
      </c>
      <c r="BX25" s="79">
        <f t="shared" si="4"/>
        <v>54600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>
        <v>0</v>
      </c>
      <c r="K26" s="89">
        <v>0</v>
      </c>
      <c r="L26" s="101">
        <v>0</v>
      </c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494449</v>
      </c>
      <c r="E27" s="89">
        <v>0</v>
      </c>
      <c r="F27" s="90">
        <v>350000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494449</v>
      </c>
      <c r="BW27" s="77">
        <f t="shared" si="4"/>
        <v>0</v>
      </c>
      <c r="BX27" s="79">
        <f t="shared" si="4"/>
        <v>350000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2306458</v>
      </c>
      <c r="E28" s="78">
        <f t="shared" si="5"/>
        <v>0</v>
      </c>
      <c r="F28" s="79">
        <f t="shared" si="5"/>
        <v>1436834.44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136040.19</v>
      </c>
      <c r="K28" s="78">
        <f t="shared" si="5"/>
        <v>0</v>
      </c>
      <c r="L28" s="77">
        <f t="shared" si="5"/>
        <v>147056.29</v>
      </c>
      <c r="M28" s="98">
        <f t="shared" si="5"/>
        <v>3500</v>
      </c>
      <c r="N28" s="78">
        <f t="shared" si="5"/>
        <v>0</v>
      </c>
      <c r="O28" s="77">
        <f t="shared" si="5"/>
        <v>35494.28</v>
      </c>
      <c r="P28" s="98">
        <f t="shared" si="5"/>
        <v>0</v>
      </c>
      <c r="Q28" s="78">
        <f t="shared" si="5"/>
        <v>0</v>
      </c>
      <c r="R28" s="77">
        <f t="shared" si="5"/>
        <v>13648.32</v>
      </c>
      <c r="S28" s="98">
        <f t="shared" si="5"/>
        <v>0</v>
      </c>
      <c r="T28" s="78">
        <f t="shared" si="5"/>
        <v>0</v>
      </c>
      <c r="U28" s="77">
        <f t="shared" si="5"/>
        <v>50000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40000</v>
      </c>
      <c r="Z28" s="78">
        <f t="shared" si="5"/>
        <v>0</v>
      </c>
      <c r="AA28" s="77">
        <f t="shared" si="5"/>
        <v>44600</v>
      </c>
      <c r="AB28" s="98">
        <f t="shared" si="5"/>
        <v>325000</v>
      </c>
      <c r="AC28" s="78">
        <f t="shared" si="5"/>
        <v>0</v>
      </c>
      <c r="AD28" s="77">
        <f t="shared" si="5"/>
        <v>255000</v>
      </c>
      <c r="AE28" s="98">
        <f t="shared" si="5"/>
        <v>4279746.65</v>
      </c>
      <c r="AF28" s="78">
        <f t="shared" si="5"/>
        <v>0</v>
      </c>
      <c r="AG28" s="77">
        <f t="shared" si="5"/>
        <v>1625000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37859.06</v>
      </c>
      <c r="AK28" s="98">
        <f t="shared" si="6"/>
        <v>635929.6</v>
      </c>
      <c r="AL28" s="78">
        <f t="shared" si="6"/>
        <v>0</v>
      </c>
      <c r="AM28" s="77">
        <f t="shared" si="6"/>
        <v>564573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7726674.4399999995</v>
      </c>
      <c r="BW28" s="77">
        <f>BW23+BW24+BW25+BW26+BW27</f>
        <v>0</v>
      </c>
      <c r="BX28" s="95">
        <f>BX23+BX24+BX25+BX26+BX27</f>
        <v>4210065.390000001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172860</v>
      </c>
      <c r="BM40" s="89">
        <v>0</v>
      </c>
      <c r="BN40" s="101">
        <v>172860</v>
      </c>
      <c r="BO40" s="97"/>
      <c r="BP40" s="89"/>
      <c r="BQ40" s="101"/>
      <c r="BR40" s="97"/>
      <c r="BS40" s="89"/>
      <c r="BT40" s="101"/>
      <c r="BU40" s="76"/>
      <c r="BV40" s="85">
        <f t="shared" si="10"/>
        <v>172860</v>
      </c>
      <c r="BW40" s="77">
        <f t="shared" si="10"/>
        <v>0</v>
      </c>
      <c r="BX40" s="79">
        <f t="shared" si="10"/>
        <v>172860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172860</v>
      </c>
      <c r="BM42" s="78">
        <f t="shared" si="12"/>
        <v>0</v>
      </c>
      <c r="BN42" s="77">
        <f t="shared" si="12"/>
        <v>172860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172860</v>
      </c>
      <c r="BW42" s="77">
        <f>BW38+BW39+BW40+BW41</f>
        <v>0</v>
      </c>
      <c r="BX42" s="95">
        <f>BX38+BX39+BX40+BX41</f>
        <v>172860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1263050</v>
      </c>
      <c r="BS49" s="89">
        <v>0</v>
      </c>
      <c r="BT49" s="101">
        <v>1252550</v>
      </c>
      <c r="BU49" s="76"/>
      <c r="BV49" s="85">
        <f aca="true" t="shared" si="15" ref="BV49:BX50">D49+G49+J49+M49+P49+S49+V49+Y49+AB49+AE49+AH49+AK49+AN49+AQ49+AT49+AW49+AZ49+BC49+BF49+BI49+BL49+BO49+BR49</f>
        <v>1263050</v>
      </c>
      <c r="BW49" s="77">
        <f t="shared" si="15"/>
        <v>0</v>
      </c>
      <c r="BX49" s="79">
        <f t="shared" si="15"/>
        <v>1252550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>
        <v>70000</v>
      </c>
      <c r="BU50" s="76"/>
      <c r="BV50" s="85">
        <f t="shared" si="15"/>
        <v>70000</v>
      </c>
      <c r="BW50" s="77">
        <f t="shared" si="15"/>
        <v>0</v>
      </c>
      <c r="BX50" s="79">
        <f t="shared" si="15"/>
        <v>70000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1333050</v>
      </c>
      <c r="BS51" s="78">
        <f>BS49+BS50</f>
        <v>0</v>
      </c>
      <c r="BT51" s="77">
        <f>BT49+BT50</f>
        <v>1322550</v>
      </c>
      <c r="BU51" s="85"/>
      <c r="BV51" s="85">
        <f>BV49+BV50</f>
        <v>1333050</v>
      </c>
      <c r="BW51" s="77">
        <f>BW49+BW50</f>
        <v>0</v>
      </c>
      <c r="BX51" s="95">
        <f>BX49+BX50</f>
        <v>1322550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4510133.96</v>
      </c>
      <c r="E53" s="86">
        <f t="shared" si="18"/>
        <v>0</v>
      </c>
      <c r="F53" s="86">
        <f t="shared" si="18"/>
        <v>3685158.97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568240.0700000001</v>
      </c>
      <c r="K53" s="86">
        <f t="shared" si="18"/>
        <v>0</v>
      </c>
      <c r="L53" s="86">
        <f t="shared" si="18"/>
        <v>574741.29</v>
      </c>
      <c r="M53" s="86">
        <f t="shared" si="18"/>
        <v>633469</v>
      </c>
      <c r="N53" s="86">
        <f t="shared" si="18"/>
        <v>0</v>
      </c>
      <c r="O53" s="86">
        <f t="shared" si="18"/>
        <v>699402.28</v>
      </c>
      <c r="P53" s="86">
        <f t="shared" si="18"/>
        <v>182199.04</v>
      </c>
      <c r="Q53" s="86">
        <f t="shared" si="18"/>
        <v>0</v>
      </c>
      <c r="R53" s="86">
        <f t="shared" si="18"/>
        <v>181542.32</v>
      </c>
      <c r="S53" s="86">
        <f t="shared" si="18"/>
        <v>161613</v>
      </c>
      <c r="T53" s="86">
        <f t="shared" si="18"/>
        <v>0</v>
      </c>
      <c r="U53" s="86">
        <f t="shared" si="18"/>
        <v>237555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256299</v>
      </c>
      <c r="Z53" s="86">
        <f t="shared" si="18"/>
        <v>0</v>
      </c>
      <c r="AA53" s="86">
        <f t="shared" si="18"/>
        <v>267346</v>
      </c>
      <c r="AB53" s="86">
        <f t="shared" si="18"/>
        <v>1421250</v>
      </c>
      <c r="AC53" s="86">
        <f t="shared" si="18"/>
        <v>0</v>
      </c>
      <c r="AD53" s="86">
        <f t="shared" si="18"/>
        <v>1335450</v>
      </c>
      <c r="AE53" s="86">
        <f t="shared" si="18"/>
        <v>5086190.37</v>
      </c>
      <c r="AF53" s="86">
        <f t="shared" si="18"/>
        <v>0</v>
      </c>
      <c r="AG53" s="86">
        <f t="shared" si="18"/>
        <v>2415055</v>
      </c>
      <c r="AH53" s="86">
        <f t="shared" si="18"/>
        <v>8860</v>
      </c>
      <c r="AI53" s="86">
        <f t="shared" si="18"/>
        <v>0</v>
      </c>
      <c r="AJ53" s="86">
        <f aca="true" t="shared" si="19" ref="AJ53:BT53">AJ20+AJ28+AJ35+AJ42+AJ46+AJ51</f>
        <v>51129.049999999996</v>
      </c>
      <c r="AK53" s="86">
        <f t="shared" si="19"/>
        <v>1674425.5</v>
      </c>
      <c r="AL53" s="86">
        <f t="shared" si="19"/>
        <v>0</v>
      </c>
      <c r="AM53" s="86">
        <f t="shared" si="19"/>
        <v>1580996.28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18000</v>
      </c>
      <c r="AR53" s="86">
        <f t="shared" si="19"/>
        <v>0</v>
      </c>
      <c r="AS53" s="86">
        <f t="shared" si="19"/>
        <v>18000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652078.0000000001</v>
      </c>
      <c r="BJ53" s="86">
        <f t="shared" si="19"/>
        <v>0</v>
      </c>
      <c r="BK53" s="86">
        <f t="shared" si="19"/>
        <v>200000</v>
      </c>
      <c r="BL53" s="86">
        <f t="shared" si="19"/>
        <v>199510</v>
      </c>
      <c r="BM53" s="86">
        <f t="shared" si="19"/>
        <v>0</v>
      </c>
      <c r="BN53" s="86">
        <f t="shared" si="19"/>
        <v>199510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1333050</v>
      </c>
      <c r="BS53" s="86">
        <f t="shared" si="19"/>
        <v>0</v>
      </c>
      <c r="BT53" s="86">
        <f t="shared" si="19"/>
        <v>1322550</v>
      </c>
      <c r="BU53" s="86">
        <f>BU8</f>
        <v>0</v>
      </c>
      <c r="BV53" s="102">
        <f>BV8+BV20+BV28+BV35+BV42+BV46+BV51</f>
        <v>16705317.939999998</v>
      </c>
      <c r="BW53" s="87">
        <f>BW20+BW28+BW35+BW42+BW46+BW51</f>
        <v>0</v>
      </c>
      <c r="BX53" s="87">
        <f>BX20+BX28+BX35+BX42+BX46+BX51</f>
        <v>12768436.190000001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816231</v>
      </c>
      <c r="E10" s="89">
        <v>0</v>
      </c>
      <c r="F10" s="90"/>
      <c r="G10" s="88"/>
      <c r="H10" s="89"/>
      <c r="I10" s="90"/>
      <c r="J10" s="97">
        <v>273540</v>
      </c>
      <c r="K10" s="89">
        <v>0</v>
      </c>
      <c r="L10" s="101"/>
      <c r="M10" s="91">
        <v>13095</v>
      </c>
      <c r="N10" s="89">
        <v>0</v>
      </c>
      <c r="O10" s="90"/>
      <c r="P10" s="91">
        <v>27836</v>
      </c>
      <c r="Q10" s="89">
        <v>0</v>
      </c>
      <c r="R10" s="90"/>
      <c r="S10" s="91">
        <v>18005</v>
      </c>
      <c r="T10" s="89">
        <v>0</v>
      </c>
      <c r="U10" s="90"/>
      <c r="V10" s="91"/>
      <c r="W10" s="89"/>
      <c r="X10" s="90"/>
      <c r="Y10" s="91">
        <v>121315</v>
      </c>
      <c r="Z10" s="89">
        <v>0</v>
      </c>
      <c r="AA10" s="90"/>
      <c r="AB10" s="91"/>
      <c r="AC10" s="89"/>
      <c r="AD10" s="90"/>
      <c r="AE10" s="91">
        <v>57160</v>
      </c>
      <c r="AF10" s="89">
        <v>0</v>
      </c>
      <c r="AG10" s="90"/>
      <c r="AH10" s="91"/>
      <c r="AI10" s="89"/>
      <c r="AJ10" s="90"/>
      <c r="AK10" s="91">
        <v>103763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1430945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68505</v>
      </c>
      <c r="E11" s="89">
        <v>0</v>
      </c>
      <c r="F11" s="90"/>
      <c r="G11" s="88"/>
      <c r="H11" s="89"/>
      <c r="I11" s="90"/>
      <c r="J11" s="97">
        <v>18205</v>
      </c>
      <c r="K11" s="89">
        <v>0</v>
      </c>
      <c r="L11" s="101"/>
      <c r="M11" s="91">
        <v>878</v>
      </c>
      <c r="N11" s="89">
        <v>0</v>
      </c>
      <c r="O11" s="90"/>
      <c r="P11" s="91">
        <v>978</v>
      </c>
      <c r="Q11" s="89">
        <v>0</v>
      </c>
      <c r="R11" s="90"/>
      <c r="S11" s="91">
        <v>1208</v>
      </c>
      <c r="T11" s="89">
        <v>0</v>
      </c>
      <c r="U11" s="90"/>
      <c r="V11" s="91"/>
      <c r="W11" s="89"/>
      <c r="X11" s="90"/>
      <c r="Y11" s="91">
        <v>8070</v>
      </c>
      <c r="Z11" s="89">
        <v>0</v>
      </c>
      <c r="AA11" s="90"/>
      <c r="AB11" s="91"/>
      <c r="AC11" s="89"/>
      <c r="AD11" s="90"/>
      <c r="AE11" s="91">
        <v>3930</v>
      </c>
      <c r="AF11" s="89">
        <v>0</v>
      </c>
      <c r="AG11" s="90"/>
      <c r="AH11" s="91">
        <v>0</v>
      </c>
      <c r="AI11" s="89">
        <v>0</v>
      </c>
      <c r="AJ11" s="90"/>
      <c r="AK11" s="91">
        <v>4956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106730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830695</v>
      </c>
      <c r="E12" s="89">
        <v>0</v>
      </c>
      <c r="F12" s="90"/>
      <c r="G12" s="88"/>
      <c r="H12" s="89"/>
      <c r="I12" s="90"/>
      <c r="J12" s="97">
        <v>137000</v>
      </c>
      <c r="K12" s="89">
        <v>0</v>
      </c>
      <c r="L12" s="101"/>
      <c r="M12" s="91">
        <v>409750</v>
      </c>
      <c r="N12" s="89">
        <v>0</v>
      </c>
      <c r="O12" s="90"/>
      <c r="P12" s="91">
        <v>110880</v>
      </c>
      <c r="Q12" s="89">
        <v>0</v>
      </c>
      <c r="R12" s="90"/>
      <c r="S12" s="91">
        <v>128850</v>
      </c>
      <c r="T12" s="89">
        <v>0</v>
      </c>
      <c r="U12" s="90"/>
      <c r="V12" s="91"/>
      <c r="W12" s="89"/>
      <c r="X12" s="90"/>
      <c r="Y12" s="91">
        <v>65880</v>
      </c>
      <c r="Z12" s="89">
        <v>0</v>
      </c>
      <c r="AA12" s="90"/>
      <c r="AB12" s="91">
        <v>1100950</v>
      </c>
      <c r="AC12" s="89">
        <v>0</v>
      </c>
      <c r="AD12" s="90"/>
      <c r="AE12" s="91">
        <v>696340</v>
      </c>
      <c r="AF12" s="89">
        <v>0</v>
      </c>
      <c r="AG12" s="90"/>
      <c r="AH12" s="91">
        <v>8860</v>
      </c>
      <c r="AI12" s="89">
        <v>0</v>
      </c>
      <c r="AJ12" s="90"/>
      <c r="AK12" s="91">
        <v>758080</v>
      </c>
      <c r="AL12" s="89">
        <v>0</v>
      </c>
      <c r="AM12" s="90"/>
      <c r="AN12" s="91"/>
      <c r="AO12" s="89"/>
      <c r="AP12" s="90"/>
      <c r="AQ12" s="91">
        <v>15000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4262285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17200</v>
      </c>
      <c r="E13" s="89">
        <v>0</v>
      </c>
      <c r="F13" s="90"/>
      <c r="G13" s="88"/>
      <c r="H13" s="89"/>
      <c r="I13" s="90"/>
      <c r="J13" s="97">
        <v>2250</v>
      </c>
      <c r="K13" s="89">
        <v>0</v>
      </c>
      <c r="L13" s="101"/>
      <c r="M13" s="91">
        <v>184000</v>
      </c>
      <c r="N13" s="89">
        <v>0</v>
      </c>
      <c r="O13" s="90"/>
      <c r="P13" s="91">
        <v>51000</v>
      </c>
      <c r="Q13" s="89">
        <v>0</v>
      </c>
      <c r="R13" s="90"/>
      <c r="S13" s="91">
        <v>20000</v>
      </c>
      <c r="T13" s="89">
        <v>0</v>
      </c>
      <c r="U13" s="90"/>
      <c r="V13" s="91"/>
      <c r="W13" s="89"/>
      <c r="X13" s="90"/>
      <c r="Y13" s="91">
        <v>3000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179100</v>
      </c>
      <c r="AL13" s="89">
        <v>0</v>
      </c>
      <c r="AM13" s="90"/>
      <c r="AN13" s="91"/>
      <c r="AO13" s="89"/>
      <c r="AP13" s="90"/>
      <c r="AQ13" s="91">
        <v>3000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459550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24380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24380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107600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611671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719271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1840231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430995</v>
      </c>
      <c r="K20" s="78">
        <f t="shared" si="1"/>
        <v>0</v>
      </c>
      <c r="L20" s="77">
        <f t="shared" si="1"/>
        <v>0</v>
      </c>
      <c r="M20" s="98">
        <f t="shared" si="1"/>
        <v>607723</v>
      </c>
      <c r="N20" s="78">
        <f t="shared" si="1"/>
        <v>0</v>
      </c>
      <c r="O20" s="77">
        <f t="shared" si="1"/>
        <v>0</v>
      </c>
      <c r="P20" s="98">
        <f t="shared" si="1"/>
        <v>190694</v>
      </c>
      <c r="Q20" s="78">
        <f t="shared" si="1"/>
        <v>0</v>
      </c>
      <c r="R20" s="77">
        <f t="shared" si="1"/>
        <v>0</v>
      </c>
      <c r="S20" s="98">
        <f t="shared" si="1"/>
        <v>168063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198265</v>
      </c>
      <c r="Z20" s="78">
        <f t="shared" si="1"/>
        <v>0</v>
      </c>
      <c r="AA20" s="77">
        <f t="shared" si="1"/>
        <v>0</v>
      </c>
      <c r="AB20" s="98">
        <f t="shared" si="1"/>
        <v>1100950</v>
      </c>
      <c r="AC20" s="78">
        <f t="shared" si="1"/>
        <v>0</v>
      </c>
      <c r="AD20" s="77">
        <f t="shared" si="1"/>
        <v>0</v>
      </c>
      <c r="AE20" s="98">
        <f t="shared" si="1"/>
        <v>757430</v>
      </c>
      <c r="AF20" s="78">
        <f t="shared" si="1"/>
        <v>0</v>
      </c>
      <c r="AG20" s="77">
        <f t="shared" si="1"/>
        <v>0</v>
      </c>
      <c r="AH20" s="98">
        <f t="shared" si="1"/>
        <v>8860</v>
      </c>
      <c r="AI20" s="78">
        <f t="shared" si="1"/>
        <v>0</v>
      </c>
      <c r="AJ20" s="77">
        <f t="shared" si="1"/>
        <v>0</v>
      </c>
      <c r="AK20" s="98">
        <f t="shared" si="1"/>
        <v>1045899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18000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611671</v>
      </c>
      <c r="BJ20" s="78">
        <f t="shared" si="1"/>
        <v>0</v>
      </c>
      <c r="BK20" s="77">
        <f t="shared" si="1"/>
        <v>0</v>
      </c>
      <c r="BL20" s="98">
        <f t="shared" si="1"/>
        <v>24380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7003161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220000</v>
      </c>
      <c r="E24" s="89">
        <v>0</v>
      </c>
      <c r="F24" s="90"/>
      <c r="G24" s="88"/>
      <c r="H24" s="89"/>
      <c r="I24" s="90"/>
      <c r="J24" s="97">
        <v>7000</v>
      </c>
      <c r="K24" s="89">
        <v>0</v>
      </c>
      <c r="L24" s="101"/>
      <c r="M24" s="97">
        <v>2000</v>
      </c>
      <c r="N24" s="89">
        <v>0</v>
      </c>
      <c r="O24" s="101"/>
      <c r="P24" s="97">
        <v>0</v>
      </c>
      <c r="Q24" s="89">
        <v>0</v>
      </c>
      <c r="R24" s="101"/>
      <c r="S24" s="97">
        <v>600000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305000</v>
      </c>
      <c r="AF24" s="89">
        <v>0</v>
      </c>
      <c r="AG24" s="101"/>
      <c r="AH24" s="97">
        <v>0</v>
      </c>
      <c r="AI24" s="89">
        <v>0</v>
      </c>
      <c r="AJ24" s="101"/>
      <c r="AK24" s="97">
        <v>200000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1334000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45000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55000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220000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7000</v>
      </c>
      <c r="K28" s="78">
        <f t="shared" si="3"/>
        <v>0</v>
      </c>
      <c r="L28" s="77">
        <f t="shared" si="3"/>
        <v>0</v>
      </c>
      <c r="M28" s="98">
        <f t="shared" si="3"/>
        <v>2000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600000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45000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305000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1389000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161340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161340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161340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161340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1263050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1263050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/>
      <c r="BU50" s="76"/>
      <c r="BV50" s="85">
        <f t="shared" si="9"/>
        <v>70000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1333050</v>
      </c>
      <c r="BS51" s="78">
        <f>BS49+BS50</f>
        <v>0</v>
      </c>
      <c r="BT51" s="77">
        <f>BT49+BT50</f>
        <v>0</v>
      </c>
      <c r="BU51" s="85"/>
      <c r="BV51" s="85">
        <f>BV49+BV50</f>
        <v>1333050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2060231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437995</v>
      </c>
      <c r="K53" s="86">
        <f t="shared" si="11"/>
        <v>0</v>
      </c>
      <c r="L53" s="86">
        <f t="shared" si="11"/>
        <v>0</v>
      </c>
      <c r="M53" s="86">
        <f t="shared" si="11"/>
        <v>609723</v>
      </c>
      <c r="N53" s="86">
        <f t="shared" si="11"/>
        <v>0</v>
      </c>
      <c r="O53" s="86">
        <f t="shared" si="11"/>
        <v>0</v>
      </c>
      <c r="P53" s="86">
        <f t="shared" si="11"/>
        <v>190694</v>
      </c>
      <c r="Q53" s="86">
        <f t="shared" si="11"/>
        <v>0</v>
      </c>
      <c r="R53" s="86">
        <f t="shared" si="11"/>
        <v>0</v>
      </c>
      <c r="S53" s="86">
        <f t="shared" si="11"/>
        <v>768063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243265</v>
      </c>
      <c r="Z53" s="86">
        <f t="shared" si="11"/>
        <v>0</v>
      </c>
      <c r="AA53" s="86">
        <f t="shared" si="11"/>
        <v>0</v>
      </c>
      <c r="AB53" s="86">
        <f t="shared" si="11"/>
        <v>1100950</v>
      </c>
      <c r="AC53" s="86">
        <f t="shared" si="11"/>
        <v>0</v>
      </c>
      <c r="AD53" s="86">
        <f t="shared" si="11"/>
        <v>0</v>
      </c>
      <c r="AE53" s="86">
        <f t="shared" si="11"/>
        <v>1062430</v>
      </c>
      <c r="AF53" s="86">
        <f t="shared" si="11"/>
        <v>0</v>
      </c>
      <c r="AG53" s="86">
        <f t="shared" si="11"/>
        <v>0</v>
      </c>
      <c r="AH53" s="86">
        <f t="shared" si="11"/>
        <v>8860</v>
      </c>
      <c r="AI53" s="86">
        <f t="shared" si="11"/>
        <v>0</v>
      </c>
      <c r="AJ53" s="86">
        <f t="shared" si="11"/>
        <v>0</v>
      </c>
      <c r="AK53" s="86">
        <f t="shared" si="11"/>
        <v>1255899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18000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611671</v>
      </c>
      <c r="BJ53" s="86">
        <f t="shared" si="11"/>
        <v>0</v>
      </c>
      <c r="BK53" s="86">
        <f t="shared" si="11"/>
        <v>0</v>
      </c>
      <c r="BL53" s="86">
        <f t="shared" si="11"/>
        <v>185720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1333050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9886551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809881</v>
      </c>
      <c r="E10" s="89">
        <v>0</v>
      </c>
      <c r="F10" s="90"/>
      <c r="G10" s="88"/>
      <c r="H10" s="89"/>
      <c r="I10" s="90"/>
      <c r="J10" s="97">
        <v>273540</v>
      </c>
      <c r="K10" s="89">
        <v>0</v>
      </c>
      <c r="L10" s="101"/>
      <c r="M10" s="91">
        <v>13095</v>
      </c>
      <c r="N10" s="89">
        <v>0</v>
      </c>
      <c r="O10" s="90"/>
      <c r="P10" s="91">
        <v>27836</v>
      </c>
      <c r="Q10" s="89">
        <v>0</v>
      </c>
      <c r="R10" s="90"/>
      <c r="S10" s="91">
        <v>18005</v>
      </c>
      <c r="T10" s="89">
        <v>0</v>
      </c>
      <c r="U10" s="90"/>
      <c r="V10" s="91"/>
      <c r="W10" s="89"/>
      <c r="X10" s="90"/>
      <c r="Y10" s="91">
        <v>121315</v>
      </c>
      <c r="Z10" s="89">
        <v>0</v>
      </c>
      <c r="AA10" s="90"/>
      <c r="AB10" s="91"/>
      <c r="AC10" s="89"/>
      <c r="AD10" s="90"/>
      <c r="AE10" s="91">
        <v>57160</v>
      </c>
      <c r="AF10" s="89">
        <v>0</v>
      </c>
      <c r="AG10" s="90"/>
      <c r="AH10" s="91"/>
      <c r="AI10" s="89"/>
      <c r="AJ10" s="90"/>
      <c r="AK10" s="91">
        <v>103763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1424595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68080</v>
      </c>
      <c r="E11" s="89">
        <v>0</v>
      </c>
      <c r="F11" s="90"/>
      <c r="G11" s="88"/>
      <c r="H11" s="89"/>
      <c r="I11" s="90"/>
      <c r="J11" s="97">
        <v>18205</v>
      </c>
      <c r="K11" s="89">
        <v>0</v>
      </c>
      <c r="L11" s="101"/>
      <c r="M11" s="91">
        <v>878</v>
      </c>
      <c r="N11" s="89">
        <v>0</v>
      </c>
      <c r="O11" s="90"/>
      <c r="P11" s="91">
        <v>978</v>
      </c>
      <c r="Q11" s="89">
        <v>0</v>
      </c>
      <c r="R11" s="90"/>
      <c r="S11" s="91">
        <v>1208</v>
      </c>
      <c r="T11" s="89">
        <v>0</v>
      </c>
      <c r="U11" s="90"/>
      <c r="V11" s="91"/>
      <c r="W11" s="89"/>
      <c r="X11" s="90"/>
      <c r="Y11" s="91">
        <v>8070</v>
      </c>
      <c r="Z11" s="89">
        <v>0</v>
      </c>
      <c r="AA11" s="90"/>
      <c r="AB11" s="91"/>
      <c r="AC11" s="89"/>
      <c r="AD11" s="90"/>
      <c r="AE11" s="91">
        <v>3930</v>
      </c>
      <c r="AF11" s="89">
        <v>0</v>
      </c>
      <c r="AG11" s="90"/>
      <c r="AH11" s="91">
        <v>0</v>
      </c>
      <c r="AI11" s="89">
        <v>0</v>
      </c>
      <c r="AJ11" s="90"/>
      <c r="AK11" s="91">
        <v>4956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106305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824925</v>
      </c>
      <c r="E12" s="89">
        <v>0</v>
      </c>
      <c r="F12" s="90"/>
      <c r="G12" s="88"/>
      <c r="H12" s="89"/>
      <c r="I12" s="90"/>
      <c r="J12" s="97">
        <v>137000</v>
      </c>
      <c r="K12" s="89">
        <v>0</v>
      </c>
      <c r="L12" s="101"/>
      <c r="M12" s="91">
        <v>395750</v>
      </c>
      <c r="N12" s="89">
        <v>0</v>
      </c>
      <c r="O12" s="90"/>
      <c r="P12" s="91">
        <v>110880</v>
      </c>
      <c r="Q12" s="89">
        <v>0</v>
      </c>
      <c r="R12" s="90"/>
      <c r="S12" s="91">
        <v>128850</v>
      </c>
      <c r="T12" s="89">
        <v>0</v>
      </c>
      <c r="U12" s="90"/>
      <c r="V12" s="91"/>
      <c r="W12" s="89"/>
      <c r="X12" s="90"/>
      <c r="Y12" s="91">
        <v>66900</v>
      </c>
      <c r="Z12" s="89">
        <v>0</v>
      </c>
      <c r="AA12" s="90"/>
      <c r="AB12" s="91">
        <v>1162250</v>
      </c>
      <c r="AC12" s="89">
        <v>0</v>
      </c>
      <c r="AD12" s="90"/>
      <c r="AE12" s="91">
        <v>696340</v>
      </c>
      <c r="AF12" s="89">
        <v>0</v>
      </c>
      <c r="AG12" s="90"/>
      <c r="AH12" s="91">
        <v>8860</v>
      </c>
      <c r="AI12" s="89">
        <v>0</v>
      </c>
      <c r="AJ12" s="90"/>
      <c r="AK12" s="91">
        <v>764280</v>
      </c>
      <c r="AL12" s="89">
        <v>0</v>
      </c>
      <c r="AM12" s="90"/>
      <c r="AN12" s="91"/>
      <c r="AO12" s="89"/>
      <c r="AP12" s="90"/>
      <c r="AQ12" s="91">
        <v>15000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4311035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17200</v>
      </c>
      <c r="E13" s="89">
        <v>0</v>
      </c>
      <c r="F13" s="90"/>
      <c r="G13" s="88"/>
      <c r="H13" s="89"/>
      <c r="I13" s="90"/>
      <c r="J13" s="97">
        <v>2250</v>
      </c>
      <c r="K13" s="89">
        <v>0</v>
      </c>
      <c r="L13" s="101"/>
      <c r="M13" s="91">
        <v>184000</v>
      </c>
      <c r="N13" s="89">
        <v>0</v>
      </c>
      <c r="O13" s="90"/>
      <c r="P13" s="91">
        <v>51000</v>
      </c>
      <c r="Q13" s="89">
        <v>0</v>
      </c>
      <c r="R13" s="90"/>
      <c r="S13" s="91">
        <v>20000</v>
      </c>
      <c r="T13" s="89">
        <v>0</v>
      </c>
      <c r="U13" s="90"/>
      <c r="V13" s="91"/>
      <c r="W13" s="89"/>
      <c r="X13" s="90"/>
      <c r="Y13" s="91">
        <v>3000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179100</v>
      </c>
      <c r="AL13" s="89">
        <v>0</v>
      </c>
      <c r="AM13" s="90"/>
      <c r="AN13" s="91"/>
      <c r="AO13" s="89"/>
      <c r="AP13" s="90"/>
      <c r="AQ13" s="91">
        <v>3000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459550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22000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22000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107600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590116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697716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1827686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430995</v>
      </c>
      <c r="K20" s="78">
        <f t="shared" si="1"/>
        <v>0</v>
      </c>
      <c r="L20" s="77">
        <f t="shared" si="1"/>
        <v>0</v>
      </c>
      <c r="M20" s="98">
        <f t="shared" si="1"/>
        <v>593723</v>
      </c>
      <c r="N20" s="78">
        <f t="shared" si="1"/>
        <v>0</v>
      </c>
      <c r="O20" s="77">
        <f t="shared" si="1"/>
        <v>0</v>
      </c>
      <c r="P20" s="98">
        <f t="shared" si="1"/>
        <v>190694</v>
      </c>
      <c r="Q20" s="78">
        <f t="shared" si="1"/>
        <v>0</v>
      </c>
      <c r="R20" s="77">
        <f t="shared" si="1"/>
        <v>0</v>
      </c>
      <c r="S20" s="98">
        <f t="shared" si="1"/>
        <v>168063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199285</v>
      </c>
      <c r="Z20" s="78">
        <f t="shared" si="1"/>
        <v>0</v>
      </c>
      <c r="AA20" s="77">
        <f t="shared" si="1"/>
        <v>0</v>
      </c>
      <c r="AB20" s="98">
        <f t="shared" si="1"/>
        <v>1162250</v>
      </c>
      <c r="AC20" s="78">
        <f t="shared" si="1"/>
        <v>0</v>
      </c>
      <c r="AD20" s="77">
        <f t="shared" si="1"/>
        <v>0</v>
      </c>
      <c r="AE20" s="98">
        <f t="shared" si="1"/>
        <v>757430</v>
      </c>
      <c r="AF20" s="78">
        <f t="shared" si="1"/>
        <v>0</v>
      </c>
      <c r="AG20" s="77">
        <f t="shared" si="1"/>
        <v>0</v>
      </c>
      <c r="AH20" s="98">
        <f t="shared" si="1"/>
        <v>8860</v>
      </c>
      <c r="AI20" s="78">
        <f t="shared" si="1"/>
        <v>0</v>
      </c>
      <c r="AJ20" s="77">
        <f t="shared" si="1"/>
        <v>0</v>
      </c>
      <c r="AK20" s="98">
        <f t="shared" si="1"/>
        <v>1052099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18000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590116</v>
      </c>
      <c r="BJ20" s="78">
        <f t="shared" si="1"/>
        <v>0</v>
      </c>
      <c r="BK20" s="77">
        <f t="shared" si="1"/>
        <v>0</v>
      </c>
      <c r="BL20" s="98">
        <f t="shared" si="1"/>
        <v>22000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7021201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320000</v>
      </c>
      <c r="E24" s="89">
        <v>0</v>
      </c>
      <c r="F24" s="90"/>
      <c r="G24" s="88"/>
      <c r="H24" s="89"/>
      <c r="I24" s="90"/>
      <c r="J24" s="97">
        <v>7000</v>
      </c>
      <c r="K24" s="89">
        <v>0</v>
      </c>
      <c r="L24" s="101"/>
      <c r="M24" s="97">
        <v>2000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305000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634000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45000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55000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320000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7000</v>
      </c>
      <c r="K28" s="78">
        <f t="shared" si="3"/>
        <v>0</v>
      </c>
      <c r="L28" s="77">
        <f t="shared" si="3"/>
        <v>0</v>
      </c>
      <c r="M28" s="98">
        <f t="shared" si="3"/>
        <v>2000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45000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305000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689000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133660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133660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133660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133660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1263050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1263050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/>
      <c r="BU50" s="76"/>
      <c r="BV50" s="85">
        <f t="shared" si="9"/>
        <v>70000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1333050</v>
      </c>
      <c r="BS51" s="78">
        <f>BS49+BS50</f>
        <v>0</v>
      </c>
      <c r="BT51" s="77">
        <f>BT49+BT50</f>
        <v>0</v>
      </c>
      <c r="BU51" s="85"/>
      <c r="BV51" s="85">
        <f>BV49+BV50</f>
        <v>1333050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2147686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437995</v>
      </c>
      <c r="K53" s="86">
        <f t="shared" si="11"/>
        <v>0</v>
      </c>
      <c r="L53" s="86">
        <f t="shared" si="11"/>
        <v>0</v>
      </c>
      <c r="M53" s="86">
        <f t="shared" si="11"/>
        <v>595723</v>
      </c>
      <c r="N53" s="86">
        <f t="shared" si="11"/>
        <v>0</v>
      </c>
      <c r="O53" s="86">
        <f t="shared" si="11"/>
        <v>0</v>
      </c>
      <c r="P53" s="86">
        <f t="shared" si="11"/>
        <v>190694</v>
      </c>
      <c r="Q53" s="86">
        <f t="shared" si="11"/>
        <v>0</v>
      </c>
      <c r="R53" s="86">
        <f t="shared" si="11"/>
        <v>0</v>
      </c>
      <c r="S53" s="86">
        <f t="shared" si="11"/>
        <v>168063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244285</v>
      </c>
      <c r="Z53" s="86">
        <f t="shared" si="11"/>
        <v>0</v>
      </c>
      <c r="AA53" s="86">
        <f t="shared" si="11"/>
        <v>0</v>
      </c>
      <c r="AB53" s="86">
        <f t="shared" si="11"/>
        <v>1162250</v>
      </c>
      <c r="AC53" s="86">
        <f t="shared" si="11"/>
        <v>0</v>
      </c>
      <c r="AD53" s="86">
        <f t="shared" si="11"/>
        <v>0</v>
      </c>
      <c r="AE53" s="86">
        <f t="shared" si="11"/>
        <v>1062430</v>
      </c>
      <c r="AF53" s="86">
        <f t="shared" si="11"/>
        <v>0</v>
      </c>
      <c r="AG53" s="86">
        <f t="shared" si="11"/>
        <v>0</v>
      </c>
      <c r="AH53" s="86">
        <f t="shared" si="11"/>
        <v>8860</v>
      </c>
      <c r="AI53" s="86">
        <f t="shared" si="11"/>
        <v>0</v>
      </c>
      <c r="AJ53" s="86">
        <f t="shared" si="11"/>
        <v>0</v>
      </c>
      <c r="AK53" s="86">
        <f t="shared" si="11"/>
        <v>1062099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18000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590116</v>
      </c>
      <c r="BJ53" s="86">
        <f t="shared" si="11"/>
        <v>0</v>
      </c>
      <c r="BK53" s="86">
        <f t="shared" si="11"/>
        <v>0</v>
      </c>
      <c r="BL53" s="86">
        <f t="shared" si="11"/>
        <v>155660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1333050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9176911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2023-04-06T09:57:34Z</dcterms:modified>
  <cp:category/>
  <cp:version/>
  <cp:contentType/>
  <cp:contentStatus/>
</cp:coreProperties>
</file>