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<sst xmlns="http://schemas.openxmlformats.org/spreadsheetml/2006/main" count="870" uniqueCount="151">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</sst>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112485.09</v>
      </c>
      <c r="E5" s="38"/>
    </row>
    <row r="6" spans="2:5" ht="15">
      <c r="B6" s="8"/>
      <c r="C6" s="5" t="s">
        <v>5</v>
      </c>
      <c r="D6" s="39">
        <v>1009317.75</v>
      </c>
      <c r="E6" s="40"/>
    </row>
    <row r="7" spans="2:5" ht="15">
      <c r="B7" s="8"/>
      <c r="C7" s="5" t="s">
        <v>6</v>
      </c>
      <c r="D7" s="39">
        <v>8.731149137020111E-11</v>
      </c>
      <c r="E7" s="40"/>
    </row>
    <row r="8" spans="2:5" ht="15.75" thickBot="1">
      <c r="B8" s="9"/>
      <c r="C8" s="6" t="s">
        <v>7</v>
      </c>
      <c r="D8" s="41"/>
      <c r="E8" s="42">
        <v>4156676.76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4348000</v>
      </c>
      <c r="E10" s="45">
        <v>4487500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464194</v>
      </c>
      <c r="E14" s="45">
        <v>465000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4812194</v>
      </c>
      <c r="E16" s="51">
        <f>E10+E11+E12+E13+E14+E15</f>
        <v>4952500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1257168</v>
      </c>
      <c r="E18" s="45">
        <v>1257168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37065</v>
      </c>
      <c r="E20" s="59">
        <v>37065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1294233</v>
      </c>
      <c r="E23" s="51">
        <f>E18+E19+E20+E21+E22</f>
        <v>1294233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680030</v>
      </c>
      <c r="E25" s="45">
        <v>795890</v>
      </c>
    </row>
    <row r="26" spans="2:5" ht="15">
      <c r="B26" s="13">
        <v>30200</v>
      </c>
      <c r="C26" s="54" t="s">
        <v>28</v>
      </c>
      <c r="D26" s="39">
        <v>297500</v>
      </c>
      <c r="E26" s="45">
        <v>307500</v>
      </c>
    </row>
    <row r="27" spans="2:5" ht="15">
      <c r="B27" s="13">
        <v>30300</v>
      </c>
      <c r="C27" s="54" t="s">
        <v>29</v>
      </c>
      <c r="D27" s="39">
        <v>1510</v>
      </c>
      <c r="E27" s="45">
        <v>1410</v>
      </c>
    </row>
    <row r="28" spans="2:5" ht="15">
      <c r="B28" s="13">
        <v>30400</v>
      </c>
      <c r="C28" s="54" t="s">
        <v>30</v>
      </c>
      <c r="D28" s="49">
        <v>100000</v>
      </c>
      <c r="E28" s="45">
        <v>100000</v>
      </c>
    </row>
    <row r="29" spans="2:5" ht="15">
      <c r="B29" s="13">
        <v>30500</v>
      </c>
      <c r="C29" s="54" t="s">
        <v>31</v>
      </c>
      <c r="D29" s="60">
        <v>278820</v>
      </c>
      <c r="E29" s="50">
        <v>328020</v>
      </c>
    </row>
    <row r="30" spans="2:5" ht="15.75" thickBot="1">
      <c r="B30" s="16">
        <v>30000</v>
      </c>
      <c r="C30" s="15" t="s">
        <v>32</v>
      </c>
      <c r="D30" s="48">
        <f>D25+D26+D27+D28+D29</f>
        <v>1357860</v>
      </c>
      <c r="E30" s="51">
        <f>E25+E26+E27+E28+E29</f>
        <v>1532820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1122853.02</v>
      </c>
      <c r="E33" s="59">
        <v>1020000</v>
      </c>
    </row>
    <row r="34" spans="2:5" ht="15">
      <c r="B34" s="13">
        <v>40300</v>
      </c>
      <c r="C34" s="54" t="s">
        <v>37</v>
      </c>
      <c r="D34" s="61">
        <v>10000</v>
      </c>
      <c r="E34" s="45">
        <v>138000</v>
      </c>
    </row>
    <row r="35" spans="2:5" ht="15">
      <c r="B35" s="13">
        <v>40400</v>
      </c>
      <c r="C35" s="54" t="s">
        <v>38</v>
      </c>
      <c r="D35" s="39">
        <v>25000</v>
      </c>
      <c r="E35" s="45">
        <v>25000</v>
      </c>
    </row>
    <row r="36" spans="2:5" ht="15">
      <c r="B36" s="13">
        <v>40500</v>
      </c>
      <c r="C36" s="54" t="s">
        <v>39</v>
      </c>
      <c r="D36" s="49">
        <v>560000</v>
      </c>
      <c r="E36" s="50">
        <v>560000</v>
      </c>
    </row>
    <row r="37" spans="2:5" ht="15.75" thickBot="1">
      <c r="B37" s="16">
        <v>40000</v>
      </c>
      <c r="C37" s="15" t="s">
        <v>40</v>
      </c>
      <c r="D37" s="48">
        <f>D32+D33+D34+D35+D36</f>
        <v>1717853.02</v>
      </c>
      <c r="E37" s="51">
        <f>E32+E33+E34+E35+E36</f>
        <v>1743000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200000</v>
      </c>
      <c r="E42" s="62">
        <v>200000</v>
      </c>
    </row>
    <row r="43" spans="2:5" ht="15.75" thickBot="1">
      <c r="B43" s="16">
        <v>50000</v>
      </c>
      <c r="C43" s="15" t="s">
        <v>47</v>
      </c>
      <c r="D43" s="48">
        <f>D39+D40+D41+D42</f>
        <v>200000</v>
      </c>
      <c r="E43" s="51">
        <f>E39+E40+E41+E42</f>
        <v>200000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200000</v>
      </c>
      <c r="E47" s="45">
        <v>200000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200000</v>
      </c>
      <c r="E49" s="51">
        <f>E45+E46+E47+E48</f>
        <v>200000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913050</v>
      </c>
      <c r="E54" s="45">
        <v>913050</v>
      </c>
    </row>
    <row r="55" spans="2:5" ht="15">
      <c r="B55" s="13">
        <v>90200</v>
      </c>
      <c r="C55" s="54" t="s">
        <v>62</v>
      </c>
      <c r="D55" s="61">
        <v>70000</v>
      </c>
      <c r="E55" s="62">
        <v>70000</v>
      </c>
    </row>
    <row r="56" spans="2:5" ht="15.75" thickBot="1">
      <c r="B56" s="16">
        <v>90000</v>
      </c>
      <c r="C56" s="15" t="s">
        <v>63</v>
      </c>
      <c r="D56" s="48">
        <f>D54+D55</f>
        <v>983050</v>
      </c>
      <c r="E56" s="51">
        <f>E54+E55</f>
        <v>983050</v>
      </c>
    </row>
    <row r="57" spans="2:5" ht="16.5" thickBot="1" thickTop="1">
      <c r="B57" s="109" t="s">
        <v>64</v>
      </c>
      <c r="C57" s="110"/>
      <c r="D57" s="52">
        <f>D16+D23+D30+D37+D43+D49+D52+D56</f>
        <v>10565190.02</v>
      </c>
      <c r="E57" s="55">
        <f>E16+E23+E30+E37+E43+E49+E52+E56</f>
        <v>10905603</v>
      </c>
    </row>
    <row r="58" spans="2:5" ht="16.5" thickBot="1" thickTop="1">
      <c r="B58" s="109" t="s">
        <v>65</v>
      </c>
      <c r="C58" s="110"/>
      <c r="D58" s="52">
        <f>D57+D5+D6+D7+D8</f>
        <v>11686992.86</v>
      </c>
      <c r="E58" s="55">
        <f>E57+E5+E6+E7+E8</f>
        <v>15062279.76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4273000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480242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4753242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213568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15000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228568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710880</v>
      </c>
      <c r="E25" s="45"/>
    </row>
    <row r="26" spans="2:5" ht="15">
      <c r="B26" s="13">
        <v>30200</v>
      </c>
      <c r="C26" s="54" t="s">
        <v>28</v>
      </c>
      <c r="D26" s="39">
        <v>335500</v>
      </c>
      <c r="E26" s="45"/>
    </row>
    <row r="27" spans="2:5" ht="15">
      <c r="B27" s="13">
        <v>30300</v>
      </c>
      <c r="C27" s="54" t="s">
        <v>29</v>
      </c>
      <c r="D27" s="39">
        <v>1510</v>
      </c>
      <c r="E27" s="45"/>
    </row>
    <row r="28" spans="2:5" ht="15">
      <c r="B28" s="13">
        <v>30400</v>
      </c>
      <c r="C28" s="54" t="s">
        <v>30</v>
      </c>
      <c r="D28" s="49">
        <v>100000</v>
      </c>
      <c r="E28" s="45"/>
    </row>
    <row r="29" spans="2:5" ht="15">
      <c r="B29" s="13">
        <v>30500</v>
      </c>
      <c r="C29" s="54" t="s">
        <v>31</v>
      </c>
      <c r="D29" s="60">
        <v>260820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1408710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620000</v>
      </c>
      <c r="E33" s="59"/>
    </row>
    <row r="34" spans="2:5" ht="15">
      <c r="B34" s="13">
        <v>40300</v>
      </c>
      <c r="C34" s="54" t="s">
        <v>37</v>
      </c>
      <c r="D34" s="61">
        <v>10000</v>
      </c>
      <c r="E34" s="45"/>
    </row>
    <row r="35" spans="2:5" ht="15">
      <c r="B35" s="13">
        <v>40400</v>
      </c>
      <c r="C35" s="54" t="s">
        <v>38</v>
      </c>
      <c r="D35" s="39">
        <v>25000</v>
      </c>
      <c r="E35" s="45"/>
    </row>
    <row r="36" spans="2:5" ht="15">
      <c r="B36" s="13">
        <v>40500</v>
      </c>
      <c r="C36" s="54" t="s">
        <v>39</v>
      </c>
      <c r="D36" s="49">
        <v>570000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1225000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913050</v>
      </c>
      <c r="E54" s="45"/>
    </row>
    <row r="55" spans="2:5" ht="15">
      <c r="B55" s="13">
        <v>90200</v>
      </c>
      <c r="C55" s="54" t="s">
        <v>62</v>
      </c>
      <c r="D55" s="61">
        <v>70000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983050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8598570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8598570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4283000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480242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4763242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234918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234918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710880</v>
      </c>
      <c r="E25" s="45"/>
    </row>
    <row r="26" spans="2:5" ht="15">
      <c r="B26" s="13">
        <v>30200</v>
      </c>
      <c r="C26" s="54" t="s">
        <v>28</v>
      </c>
      <c r="D26" s="39">
        <v>335500</v>
      </c>
      <c r="E26" s="45"/>
    </row>
    <row r="27" spans="2:5" ht="15">
      <c r="B27" s="13">
        <v>30300</v>
      </c>
      <c r="C27" s="54" t="s">
        <v>29</v>
      </c>
      <c r="D27" s="39">
        <v>1510</v>
      </c>
      <c r="E27" s="45"/>
    </row>
    <row r="28" spans="2:5" ht="15">
      <c r="B28" s="13">
        <v>30400</v>
      </c>
      <c r="C28" s="54" t="s">
        <v>30</v>
      </c>
      <c r="D28" s="49">
        <v>100000</v>
      </c>
      <c r="E28" s="45"/>
    </row>
    <row r="29" spans="2:5" ht="15">
      <c r="B29" s="13">
        <v>30500</v>
      </c>
      <c r="C29" s="54" t="s">
        <v>31</v>
      </c>
      <c r="D29" s="60">
        <v>260820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1408710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270000</v>
      </c>
      <c r="E33" s="59"/>
    </row>
    <row r="34" spans="2:5" ht="15">
      <c r="B34" s="13">
        <v>40300</v>
      </c>
      <c r="C34" s="54" t="s">
        <v>37</v>
      </c>
      <c r="D34" s="61">
        <v>10000</v>
      </c>
      <c r="E34" s="45"/>
    </row>
    <row r="35" spans="2:5" ht="15">
      <c r="B35" s="13">
        <v>40400</v>
      </c>
      <c r="C35" s="54" t="s">
        <v>38</v>
      </c>
      <c r="D35" s="39">
        <v>25000</v>
      </c>
      <c r="E35" s="45"/>
    </row>
    <row r="36" spans="2:5" ht="15">
      <c r="B36" s="13">
        <v>40500</v>
      </c>
      <c r="C36" s="54" t="s">
        <v>39</v>
      </c>
      <c r="D36" s="49">
        <v>570000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875000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913050</v>
      </c>
      <c r="E54" s="45"/>
    </row>
    <row r="55" spans="2:5" ht="15">
      <c r="B55" s="13">
        <v>90200</v>
      </c>
      <c r="C55" s="54" t="s">
        <v>62</v>
      </c>
      <c r="D55" s="61">
        <v>70000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983050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8264920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8264920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807179.7299999999</v>
      </c>
      <c r="E10" s="89">
        <v>0</v>
      </c>
      <c r="F10" s="90">
        <v>825641</v>
      </c>
      <c r="G10" s="88"/>
      <c r="H10" s="89"/>
      <c r="I10" s="90"/>
      <c r="J10" s="97">
        <v>256467.86</v>
      </c>
      <c r="K10" s="89">
        <v>0</v>
      </c>
      <c r="L10" s="101">
        <v>259016</v>
      </c>
      <c r="M10" s="91">
        <v>175579.91999999998</v>
      </c>
      <c r="N10" s="89">
        <v>0</v>
      </c>
      <c r="O10" s="90">
        <v>176540</v>
      </c>
      <c r="P10" s="91">
        <v>58953.49</v>
      </c>
      <c r="Q10" s="89">
        <v>0</v>
      </c>
      <c r="R10" s="90">
        <v>57706</v>
      </c>
      <c r="S10" s="91">
        <v>16736</v>
      </c>
      <c r="T10" s="89">
        <v>0</v>
      </c>
      <c r="U10" s="90">
        <v>17746</v>
      </c>
      <c r="V10" s="91"/>
      <c r="W10" s="89"/>
      <c r="X10" s="90"/>
      <c r="Y10" s="91">
        <v>117852.45</v>
      </c>
      <c r="Z10" s="89">
        <v>0</v>
      </c>
      <c r="AA10" s="90">
        <v>117850</v>
      </c>
      <c r="AB10" s="91"/>
      <c r="AC10" s="89"/>
      <c r="AD10" s="90"/>
      <c r="AE10" s="91">
        <v>40849.270000000004</v>
      </c>
      <c r="AF10" s="89">
        <v>0</v>
      </c>
      <c r="AG10" s="90">
        <v>40460</v>
      </c>
      <c r="AH10" s="91"/>
      <c r="AI10" s="89"/>
      <c r="AJ10" s="90"/>
      <c r="AK10" s="91">
        <v>94599.32</v>
      </c>
      <c r="AL10" s="89">
        <v>0</v>
      </c>
      <c r="AM10" s="90">
        <v>92966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1568218.0399999998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1587925</v>
      </c>
    </row>
    <row r="11" spans="2:76" ht="15">
      <c r="B11" s="13">
        <v>102</v>
      </c>
      <c r="C11" s="25" t="s">
        <v>92</v>
      </c>
      <c r="D11" s="88">
        <v>66504.88</v>
      </c>
      <c r="E11" s="89">
        <v>0</v>
      </c>
      <c r="F11" s="90">
        <v>66382</v>
      </c>
      <c r="G11" s="88"/>
      <c r="H11" s="89"/>
      <c r="I11" s="90"/>
      <c r="J11" s="97">
        <v>17112.87</v>
      </c>
      <c r="K11" s="89">
        <v>0</v>
      </c>
      <c r="L11" s="101">
        <v>18084</v>
      </c>
      <c r="M11" s="91">
        <v>3635.62</v>
      </c>
      <c r="N11" s="89">
        <v>0</v>
      </c>
      <c r="O11" s="90">
        <v>3500</v>
      </c>
      <c r="P11" s="91">
        <v>2970</v>
      </c>
      <c r="Q11" s="89">
        <v>0</v>
      </c>
      <c r="R11" s="90">
        <v>2850</v>
      </c>
      <c r="S11" s="91">
        <v>1123</v>
      </c>
      <c r="T11" s="89">
        <v>0</v>
      </c>
      <c r="U11" s="90">
        <v>1123</v>
      </c>
      <c r="V11" s="91"/>
      <c r="W11" s="89"/>
      <c r="X11" s="90"/>
      <c r="Y11" s="91">
        <v>7810</v>
      </c>
      <c r="Z11" s="89">
        <v>0</v>
      </c>
      <c r="AA11" s="90">
        <v>7800</v>
      </c>
      <c r="AB11" s="91"/>
      <c r="AC11" s="89"/>
      <c r="AD11" s="90"/>
      <c r="AE11" s="91">
        <v>2771.55</v>
      </c>
      <c r="AF11" s="89">
        <v>0</v>
      </c>
      <c r="AG11" s="90">
        <v>2730</v>
      </c>
      <c r="AH11" s="91">
        <v>0</v>
      </c>
      <c r="AI11" s="89">
        <v>0</v>
      </c>
      <c r="AJ11" s="90">
        <v>0</v>
      </c>
      <c r="AK11" s="91">
        <v>4315</v>
      </c>
      <c r="AL11" s="89">
        <v>0</v>
      </c>
      <c r="AM11" s="90">
        <v>3800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106242.92</v>
      </c>
      <c r="BW11" s="77">
        <f t="shared" si="1"/>
        <v>0</v>
      </c>
      <c r="BX11" s="79">
        <f t="shared" si="2"/>
        <v>106269</v>
      </c>
    </row>
    <row r="12" spans="2:76" ht="15">
      <c r="B12" s="13">
        <v>103</v>
      </c>
      <c r="C12" s="25" t="s">
        <v>93</v>
      </c>
      <c r="D12" s="88">
        <v>677623.13</v>
      </c>
      <c r="E12" s="89">
        <v>0</v>
      </c>
      <c r="F12" s="90">
        <v>831062</v>
      </c>
      <c r="G12" s="88"/>
      <c r="H12" s="89"/>
      <c r="I12" s="90"/>
      <c r="J12" s="97">
        <v>119250</v>
      </c>
      <c r="K12" s="89">
        <v>0</v>
      </c>
      <c r="L12" s="101">
        <v>136300</v>
      </c>
      <c r="M12" s="91">
        <v>442950</v>
      </c>
      <c r="N12" s="89">
        <v>0</v>
      </c>
      <c r="O12" s="90">
        <v>489850</v>
      </c>
      <c r="P12" s="91">
        <v>22700</v>
      </c>
      <c r="Q12" s="89">
        <v>0</v>
      </c>
      <c r="R12" s="90">
        <v>23700</v>
      </c>
      <c r="S12" s="91">
        <v>95950</v>
      </c>
      <c r="T12" s="89">
        <v>0</v>
      </c>
      <c r="U12" s="90">
        <v>114150</v>
      </c>
      <c r="V12" s="91"/>
      <c r="W12" s="89"/>
      <c r="X12" s="90"/>
      <c r="Y12" s="91">
        <v>80350</v>
      </c>
      <c r="Z12" s="89">
        <v>0</v>
      </c>
      <c r="AA12" s="90">
        <v>153711.96</v>
      </c>
      <c r="AB12" s="91">
        <v>1015750</v>
      </c>
      <c r="AC12" s="89">
        <v>0</v>
      </c>
      <c r="AD12" s="90">
        <v>1059300</v>
      </c>
      <c r="AE12" s="91">
        <v>616000</v>
      </c>
      <c r="AF12" s="89">
        <v>0</v>
      </c>
      <c r="AG12" s="90">
        <v>671000</v>
      </c>
      <c r="AH12" s="91">
        <v>6630</v>
      </c>
      <c r="AI12" s="89">
        <v>0</v>
      </c>
      <c r="AJ12" s="90">
        <v>6910</v>
      </c>
      <c r="AK12" s="91">
        <v>716870</v>
      </c>
      <c r="AL12" s="89">
        <v>0</v>
      </c>
      <c r="AM12" s="90">
        <v>765762.8</v>
      </c>
      <c r="AN12" s="91"/>
      <c r="AO12" s="89"/>
      <c r="AP12" s="90"/>
      <c r="AQ12" s="91">
        <v>6000</v>
      </c>
      <c r="AR12" s="89">
        <v>0</v>
      </c>
      <c r="AS12" s="90">
        <v>18000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3800073.13</v>
      </c>
      <c r="BW12" s="77">
        <f t="shared" si="1"/>
        <v>0</v>
      </c>
      <c r="BX12" s="79">
        <f t="shared" si="2"/>
        <v>4269746.76</v>
      </c>
    </row>
    <row r="13" spans="2:76" ht="15">
      <c r="B13" s="13">
        <v>104</v>
      </c>
      <c r="C13" s="25" t="s">
        <v>19</v>
      </c>
      <c r="D13" s="88">
        <v>20050</v>
      </c>
      <c r="E13" s="89">
        <v>0</v>
      </c>
      <c r="F13" s="90">
        <v>117600</v>
      </c>
      <c r="G13" s="88"/>
      <c r="H13" s="89"/>
      <c r="I13" s="90"/>
      <c r="J13" s="97">
        <v>3250</v>
      </c>
      <c r="K13" s="89">
        <v>0</v>
      </c>
      <c r="L13" s="101">
        <v>5200</v>
      </c>
      <c r="M13" s="91">
        <v>174083</v>
      </c>
      <c r="N13" s="89">
        <v>0</v>
      </c>
      <c r="O13" s="90">
        <v>236000</v>
      </c>
      <c r="P13" s="91">
        <v>41500</v>
      </c>
      <c r="Q13" s="89">
        <v>0</v>
      </c>
      <c r="R13" s="90">
        <v>76000</v>
      </c>
      <c r="S13" s="91">
        <v>20000</v>
      </c>
      <c r="T13" s="89">
        <v>0</v>
      </c>
      <c r="U13" s="90">
        <v>45400</v>
      </c>
      <c r="V13" s="91"/>
      <c r="W13" s="89"/>
      <c r="X13" s="90"/>
      <c r="Y13" s="91">
        <v>18000</v>
      </c>
      <c r="Z13" s="89">
        <v>0</v>
      </c>
      <c r="AA13" s="90">
        <v>21200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500</v>
      </c>
      <c r="AK13" s="91">
        <v>1154700</v>
      </c>
      <c r="AL13" s="89">
        <v>0</v>
      </c>
      <c r="AM13" s="90">
        <v>1278916.8</v>
      </c>
      <c r="AN13" s="91"/>
      <c r="AO13" s="89"/>
      <c r="AP13" s="90"/>
      <c r="AQ13" s="91">
        <v>3000</v>
      </c>
      <c r="AR13" s="89">
        <v>0</v>
      </c>
      <c r="AS13" s="90">
        <v>83000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1434583</v>
      </c>
      <c r="BW13" s="77">
        <f t="shared" si="1"/>
        <v>0</v>
      </c>
      <c r="BX13" s="79">
        <f t="shared" si="2"/>
        <v>1863816.8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29815</v>
      </c>
      <c r="BM16" s="89">
        <v>0</v>
      </c>
      <c r="BN16" s="90">
        <v>29815</v>
      </c>
      <c r="BO16" s="91"/>
      <c r="BP16" s="89"/>
      <c r="BQ16" s="90"/>
      <c r="BR16" s="97"/>
      <c r="BS16" s="89"/>
      <c r="BT16" s="101"/>
      <c r="BU16" s="76"/>
      <c r="BV16" s="85">
        <f t="shared" si="0"/>
        <v>29815</v>
      </c>
      <c r="BW16" s="77">
        <f t="shared" si="1"/>
        <v>0</v>
      </c>
      <c r="BX16" s="79">
        <f t="shared" si="2"/>
        <v>29815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111830</v>
      </c>
      <c r="E19" s="89">
        <v>0</v>
      </c>
      <c r="F19" s="90">
        <v>145005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560160</v>
      </c>
      <c r="BJ19" s="89">
        <v>0</v>
      </c>
      <c r="BK19" s="101">
        <v>200000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671990</v>
      </c>
      <c r="BW19" s="77">
        <f t="shared" si="1"/>
        <v>0</v>
      </c>
      <c r="BX19" s="79">
        <f t="shared" si="2"/>
        <v>345005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1683187.7399999998</v>
      </c>
      <c r="E20" s="78">
        <f t="shared" si="3"/>
        <v>0</v>
      </c>
      <c r="F20" s="79">
        <f t="shared" si="3"/>
        <v>1985690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396080.73</v>
      </c>
      <c r="K20" s="78">
        <f t="shared" si="3"/>
        <v>0</v>
      </c>
      <c r="L20" s="77">
        <f t="shared" si="3"/>
        <v>418600</v>
      </c>
      <c r="M20" s="98">
        <f t="shared" si="3"/>
        <v>796248.54</v>
      </c>
      <c r="N20" s="78">
        <f t="shared" si="3"/>
        <v>0</v>
      </c>
      <c r="O20" s="77">
        <f t="shared" si="3"/>
        <v>905890</v>
      </c>
      <c r="P20" s="98">
        <f t="shared" si="3"/>
        <v>126123.48999999999</v>
      </c>
      <c r="Q20" s="78">
        <f t="shared" si="3"/>
        <v>0</v>
      </c>
      <c r="R20" s="77">
        <f t="shared" si="3"/>
        <v>160256</v>
      </c>
      <c r="S20" s="98">
        <f t="shared" si="3"/>
        <v>133809</v>
      </c>
      <c r="T20" s="78">
        <f t="shared" si="3"/>
        <v>0</v>
      </c>
      <c r="U20" s="77">
        <f t="shared" si="3"/>
        <v>178419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224012.45</v>
      </c>
      <c r="Z20" s="78">
        <f t="shared" si="3"/>
        <v>0</v>
      </c>
      <c r="AA20" s="77">
        <f t="shared" si="3"/>
        <v>300561.95999999996</v>
      </c>
      <c r="AB20" s="98">
        <f t="shared" si="3"/>
        <v>1015750</v>
      </c>
      <c r="AC20" s="78">
        <f t="shared" si="3"/>
        <v>0</v>
      </c>
      <c r="AD20" s="77">
        <f t="shared" si="3"/>
        <v>1059300</v>
      </c>
      <c r="AE20" s="98">
        <f t="shared" si="3"/>
        <v>659620.8200000001</v>
      </c>
      <c r="AF20" s="78">
        <f t="shared" si="3"/>
        <v>0</v>
      </c>
      <c r="AG20" s="77">
        <f t="shared" si="3"/>
        <v>714190</v>
      </c>
      <c r="AH20" s="98">
        <f t="shared" si="3"/>
        <v>6630</v>
      </c>
      <c r="AI20" s="78">
        <f t="shared" si="3"/>
        <v>0</v>
      </c>
      <c r="AJ20" s="77">
        <f t="shared" si="3"/>
        <v>7410</v>
      </c>
      <c r="AK20" s="98">
        <f t="shared" si="3"/>
        <v>1970484.32</v>
      </c>
      <c r="AL20" s="78">
        <f t="shared" si="3"/>
        <v>0</v>
      </c>
      <c r="AM20" s="77">
        <f t="shared" si="3"/>
        <v>2141445.6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9000</v>
      </c>
      <c r="AR20" s="78">
        <f t="shared" si="3"/>
        <v>0</v>
      </c>
      <c r="AS20" s="77">
        <f t="shared" si="3"/>
        <v>101000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560160</v>
      </c>
      <c r="BJ20" s="78">
        <f t="shared" si="3"/>
        <v>0</v>
      </c>
      <c r="BK20" s="77">
        <f t="shared" si="3"/>
        <v>200000</v>
      </c>
      <c r="BL20" s="98">
        <f t="shared" si="3"/>
        <v>29815</v>
      </c>
      <c r="BM20" s="78">
        <f t="shared" si="3"/>
        <v>0</v>
      </c>
      <c r="BN20" s="77">
        <f t="shared" si="3"/>
        <v>29815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7610922.09</v>
      </c>
      <c r="BW20" s="77">
        <f>BW10+BW11+BW12+BW13+BW14+BW15+BW16+BW17+BW18+BW19</f>
        <v>0</v>
      </c>
      <c r="BX20" s="95">
        <f>BX10+BX11+BX12+BX13+BX14+BX15+BX16+BX17+BX18+BX19</f>
        <v>8202577.56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114987.66</v>
      </c>
      <c r="E24" s="89">
        <v>0</v>
      </c>
      <c r="F24" s="90">
        <v>131496</v>
      </c>
      <c r="G24" s="88"/>
      <c r="H24" s="89"/>
      <c r="I24" s="90"/>
      <c r="J24" s="97">
        <v>7000</v>
      </c>
      <c r="K24" s="89">
        <v>0</v>
      </c>
      <c r="L24" s="101">
        <v>50000</v>
      </c>
      <c r="M24" s="97">
        <v>109000</v>
      </c>
      <c r="N24" s="89">
        <v>0</v>
      </c>
      <c r="O24" s="101">
        <v>132508.04</v>
      </c>
      <c r="P24" s="97">
        <v>0</v>
      </c>
      <c r="Q24" s="89">
        <v>0</v>
      </c>
      <c r="R24" s="101">
        <v>0</v>
      </c>
      <c r="S24" s="97">
        <v>506812.48</v>
      </c>
      <c r="T24" s="89">
        <v>0</v>
      </c>
      <c r="U24" s="101">
        <v>406813.16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50000</v>
      </c>
      <c r="AC24" s="89">
        <v>0</v>
      </c>
      <c r="AD24" s="101">
        <v>50000</v>
      </c>
      <c r="AE24" s="97">
        <v>447675.22</v>
      </c>
      <c r="AF24" s="89">
        <v>0</v>
      </c>
      <c r="AG24" s="101">
        <v>440467.37</v>
      </c>
      <c r="AH24" s="97">
        <v>0</v>
      </c>
      <c r="AI24" s="89">
        <v>0</v>
      </c>
      <c r="AJ24" s="101">
        <v>0</v>
      </c>
      <c r="AK24" s="97">
        <v>915695.4099999999</v>
      </c>
      <c r="AL24" s="89">
        <v>0</v>
      </c>
      <c r="AM24" s="101">
        <v>906188.9199999999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2151170.7699999996</v>
      </c>
      <c r="BW24" s="77">
        <f t="shared" si="4"/>
        <v>0</v>
      </c>
      <c r="BX24" s="79">
        <f t="shared" si="4"/>
        <v>2117473.4899999998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35000</v>
      </c>
      <c r="Z25" s="89">
        <v>0</v>
      </c>
      <c r="AA25" s="101">
        <v>35000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>
        <v>10000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45000</v>
      </c>
      <c r="BW25" s="77">
        <f t="shared" si="4"/>
        <v>0</v>
      </c>
      <c r="BX25" s="79">
        <f t="shared" si="4"/>
        <v>45000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>
        <v>0</v>
      </c>
      <c r="K26" s="89">
        <v>0</v>
      </c>
      <c r="L26" s="101">
        <v>0</v>
      </c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480000</v>
      </c>
      <c r="E27" s="89">
        <v>0</v>
      </c>
      <c r="F27" s="90">
        <v>280000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480000</v>
      </c>
      <c r="BW27" s="77">
        <f t="shared" si="4"/>
        <v>0</v>
      </c>
      <c r="BX27" s="79">
        <f t="shared" si="4"/>
        <v>280000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594987.66</v>
      </c>
      <c r="E28" s="78">
        <f t="shared" si="5"/>
        <v>0</v>
      </c>
      <c r="F28" s="79">
        <f t="shared" si="5"/>
        <v>411496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7000</v>
      </c>
      <c r="K28" s="78">
        <f t="shared" si="5"/>
        <v>0</v>
      </c>
      <c r="L28" s="77">
        <f t="shared" si="5"/>
        <v>50000</v>
      </c>
      <c r="M28" s="98">
        <f t="shared" si="5"/>
        <v>109000</v>
      </c>
      <c r="N28" s="78">
        <f t="shared" si="5"/>
        <v>0</v>
      </c>
      <c r="O28" s="77">
        <f t="shared" si="5"/>
        <v>132508.04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506812.48</v>
      </c>
      <c r="T28" s="78">
        <f t="shared" si="5"/>
        <v>0</v>
      </c>
      <c r="U28" s="77">
        <f t="shared" si="5"/>
        <v>406813.16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35000</v>
      </c>
      <c r="Z28" s="78">
        <f t="shared" si="5"/>
        <v>0</v>
      </c>
      <c r="AA28" s="77">
        <f t="shared" si="5"/>
        <v>35000</v>
      </c>
      <c r="AB28" s="98">
        <f t="shared" si="5"/>
        <v>50000</v>
      </c>
      <c r="AC28" s="78">
        <f t="shared" si="5"/>
        <v>0</v>
      </c>
      <c r="AD28" s="77">
        <f t="shared" si="5"/>
        <v>50000</v>
      </c>
      <c r="AE28" s="98">
        <f t="shared" si="5"/>
        <v>447675.22</v>
      </c>
      <c r="AF28" s="78">
        <f t="shared" si="5"/>
        <v>0</v>
      </c>
      <c r="AG28" s="77">
        <f t="shared" si="5"/>
        <v>440467.37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925695.4099999999</v>
      </c>
      <c r="AL28" s="78">
        <f t="shared" si="6"/>
        <v>0</v>
      </c>
      <c r="AM28" s="77">
        <f t="shared" si="6"/>
        <v>916188.9199999999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2676170.7699999996</v>
      </c>
      <c r="BW28" s="77">
        <f>BW23+BW24+BW25+BW26+BW27</f>
        <v>0</v>
      </c>
      <c r="BX28" s="95">
        <f>BX23+BX24+BX25+BX26+BX27</f>
        <v>2442473.4899999998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200000</v>
      </c>
      <c r="E34" s="89">
        <v>0</v>
      </c>
      <c r="F34" s="90">
        <v>200000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200000</v>
      </c>
      <c r="BW34" s="77">
        <f t="shared" si="7"/>
        <v>0</v>
      </c>
      <c r="BX34" s="79">
        <f t="shared" si="7"/>
        <v>200000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200000</v>
      </c>
      <c r="E35" s="78">
        <f t="shared" si="8"/>
        <v>0</v>
      </c>
      <c r="F35" s="79">
        <f t="shared" si="8"/>
        <v>200000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200000</v>
      </c>
      <c r="BW35" s="77">
        <f>BW31+BW32+BW33+BW34</f>
        <v>0</v>
      </c>
      <c r="BX35" s="95">
        <f>BX31+BX32+BX33+BX34</f>
        <v>200000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216850</v>
      </c>
      <c r="BM40" s="89">
        <v>0</v>
      </c>
      <c r="BN40" s="101">
        <v>216850</v>
      </c>
      <c r="BO40" s="97"/>
      <c r="BP40" s="89"/>
      <c r="BQ40" s="101"/>
      <c r="BR40" s="97"/>
      <c r="BS40" s="89"/>
      <c r="BT40" s="101"/>
      <c r="BU40" s="76"/>
      <c r="BV40" s="85">
        <f t="shared" si="10"/>
        <v>216850</v>
      </c>
      <c r="BW40" s="77">
        <f t="shared" si="10"/>
        <v>0</v>
      </c>
      <c r="BX40" s="79">
        <f t="shared" si="10"/>
        <v>216850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216850</v>
      </c>
      <c r="BM42" s="78">
        <f t="shared" si="12"/>
        <v>0</v>
      </c>
      <c r="BN42" s="77">
        <f t="shared" si="12"/>
        <v>216850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216850</v>
      </c>
      <c r="BW42" s="77">
        <f>BW38+BW39+BW40+BW41</f>
        <v>0</v>
      </c>
      <c r="BX42" s="95">
        <f>BX38+BX39+BX40+BX41</f>
        <v>216850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913050</v>
      </c>
      <c r="BS49" s="89">
        <v>0</v>
      </c>
      <c r="BT49" s="101">
        <v>927550</v>
      </c>
      <c r="BU49" s="76"/>
      <c r="BV49" s="85">
        <f aca="true" t="shared" si="15" ref="BV49:BX50">D49+G49+J49+M49+P49+S49+V49+Y49+AB49+AE49+AH49+AK49+AN49+AQ49+AT49+AW49+AZ49+BC49+BF49+BI49+BL49+BO49+BR49</f>
        <v>913050</v>
      </c>
      <c r="BW49" s="77">
        <f t="shared" si="15"/>
        <v>0</v>
      </c>
      <c r="BX49" s="79">
        <f t="shared" si="15"/>
        <v>927550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>
        <v>80000</v>
      </c>
      <c r="BU50" s="76"/>
      <c r="BV50" s="85">
        <f t="shared" si="15"/>
        <v>70000</v>
      </c>
      <c r="BW50" s="77">
        <f t="shared" si="15"/>
        <v>0</v>
      </c>
      <c r="BX50" s="79">
        <f t="shared" si="15"/>
        <v>80000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983050</v>
      </c>
      <c r="BS51" s="78">
        <f>BS49+BS50</f>
        <v>0</v>
      </c>
      <c r="BT51" s="77">
        <f>BT49+BT50</f>
        <v>1007550</v>
      </c>
      <c r="BU51" s="85"/>
      <c r="BV51" s="85">
        <f>BV49+BV50</f>
        <v>983050</v>
      </c>
      <c r="BW51" s="77">
        <f>BW49+BW50</f>
        <v>0</v>
      </c>
      <c r="BX51" s="95">
        <f>BX49+BX50</f>
        <v>1007550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2478175.4</v>
      </c>
      <c r="E53" s="86">
        <f t="shared" si="18"/>
        <v>0</v>
      </c>
      <c r="F53" s="86">
        <f t="shared" si="18"/>
        <v>2597186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403080.73</v>
      </c>
      <c r="K53" s="86">
        <f t="shared" si="18"/>
        <v>0</v>
      </c>
      <c r="L53" s="86">
        <f t="shared" si="18"/>
        <v>468600</v>
      </c>
      <c r="M53" s="86">
        <f t="shared" si="18"/>
        <v>905248.54</v>
      </c>
      <c r="N53" s="86">
        <f t="shared" si="18"/>
        <v>0</v>
      </c>
      <c r="O53" s="86">
        <f t="shared" si="18"/>
        <v>1038398.04</v>
      </c>
      <c r="P53" s="86">
        <f t="shared" si="18"/>
        <v>126123.48999999999</v>
      </c>
      <c r="Q53" s="86">
        <f t="shared" si="18"/>
        <v>0</v>
      </c>
      <c r="R53" s="86">
        <f t="shared" si="18"/>
        <v>160256</v>
      </c>
      <c r="S53" s="86">
        <f t="shared" si="18"/>
        <v>640621.48</v>
      </c>
      <c r="T53" s="86">
        <f t="shared" si="18"/>
        <v>0</v>
      </c>
      <c r="U53" s="86">
        <f t="shared" si="18"/>
        <v>585232.1599999999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259012.45</v>
      </c>
      <c r="Z53" s="86">
        <f t="shared" si="18"/>
        <v>0</v>
      </c>
      <c r="AA53" s="86">
        <f t="shared" si="18"/>
        <v>335561.95999999996</v>
      </c>
      <c r="AB53" s="86">
        <f t="shared" si="18"/>
        <v>1065750</v>
      </c>
      <c r="AC53" s="86">
        <f t="shared" si="18"/>
        <v>0</v>
      </c>
      <c r="AD53" s="86">
        <f t="shared" si="18"/>
        <v>1109300</v>
      </c>
      <c r="AE53" s="86">
        <f t="shared" si="18"/>
        <v>1107296.04</v>
      </c>
      <c r="AF53" s="86">
        <f t="shared" si="18"/>
        <v>0</v>
      </c>
      <c r="AG53" s="86">
        <f t="shared" si="18"/>
        <v>1154657.37</v>
      </c>
      <c r="AH53" s="86">
        <f t="shared" si="18"/>
        <v>6630</v>
      </c>
      <c r="AI53" s="86">
        <f t="shared" si="18"/>
        <v>0</v>
      </c>
      <c r="AJ53" s="86">
        <f aca="true" t="shared" si="19" ref="AJ53:BT53">AJ20+AJ28+AJ35+AJ42+AJ46+AJ51</f>
        <v>7410</v>
      </c>
      <c r="AK53" s="86">
        <f t="shared" si="19"/>
        <v>2896179.73</v>
      </c>
      <c r="AL53" s="86">
        <f t="shared" si="19"/>
        <v>0</v>
      </c>
      <c r="AM53" s="86">
        <f t="shared" si="19"/>
        <v>3057634.52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9000</v>
      </c>
      <c r="AR53" s="86">
        <f t="shared" si="19"/>
        <v>0</v>
      </c>
      <c r="AS53" s="86">
        <f t="shared" si="19"/>
        <v>101000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560160</v>
      </c>
      <c r="BJ53" s="86">
        <f t="shared" si="19"/>
        <v>0</v>
      </c>
      <c r="BK53" s="86">
        <f t="shared" si="19"/>
        <v>200000</v>
      </c>
      <c r="BL53" s="86">
        <f t="shared" si="19"/>
        <v>246665</v>
      </c>
      <c r="BM53" s="86">
        <f t="shared" si="19"/>
        <v>0</v>
      </c>
      <c r="BN53" s="86">
        <f t="shared" si="19"/>
        <v>246665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983050</v>
      </c>
      <c r="BS53" s="86">
        <f t="shared" si="19"/>
        <v>0</v>
      </c>
      <c r="BT53" s="86">
        <f t="shared" si="19"/>
        <v>1007550</v>
      </c>
      <c r="BU53" s="86">
        <f>BU8</f>
        <v>0</v>
      </c>
      <c r="BV53" s="102">
        <f>BV8+BV20+BV28+BV35+BV42+BV46+BV51</f>
        <v>11686992.86</v>
      </c>
      <c r="BW53" s="87">
        <f>BW20+BW28+BW35+BW42+BW46+BW51</f>
        <v>0</v>
      </c>
      <c r="BX53" s="87">
        <f>BX20+BX28+BX35+BX42+BX46+BX51</f>
        <v>12069451.049999999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731711</v>
      </c>
      <c r="E10" s="89">
        <v>0</v>
      </c>
      <c r="F10" s="90"/>
      <c r="G10" s="88"/>
      <c r="H10" s="89"/>
      <c r="I10" s="90"/>
      <c r="J10" s="97">
        <v>264478</v>
      </c>
      <c r="K10" s="89">
        <v>0</v>
      </c>
      <c r="L10" s="101"/>
      <c r="M10" s="91">
        <v>173790</v>
      </c>
      <c r="N10" s="89">
        <v>0</v>
      </c>
      <c r="O10" s="90"/>
      <c r="P10" s="91">
        <v>57326</v>
      </c>
      <c r="Q10" s="89">
        <v>0</v>
      </c>
      <c r="R10" s="90"/>
      <c r="S10" s="91">
        <v>16736</v>
      </c>
      <c r="T10" s="89">
        <v>0</v>
      </c>
      <c r="U10" s="90"/>
      <c r="V10" s="91"/>
      <c r="W10" s="89"/>
      <c r="X10" s="90"/>
      <c r="Y10" s="91">
        <v>117590</v>
      </c>
      <c r="Z10" s="89">
        <v>0</v>
      </c>
      <c r="AA10" s="90"/>
      <c r="AB10" s="91"/>
      <c r="AC10" s="89"/>
      <c r="AD10" s="90"/>
      <c r="AE10" s="91">
        <v>53170</v>
      </c>
      <c r="AF10" s="89">
        <v>0</v>
      </c>
      <c r="AG10" s="90"/>
      <c r="AH10" s="91"/>
      <c r="AI10" s="89"/>
      <c r="AJ10" s="90"/>
      <c r="AK10" s="91">
        <v>94016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1508817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59672</v>
      </c>
      <c r="E11" s="89">
        <v>0</v>
      </c>
      <c r="F11" s="90"/>
      <c r="G11" s="88"/>
      <c r="H11" s="89"/>
      <c r="I11" s="90"/>
      <c r="J11" s="97">
        <v>17744</v>
      </c>
      <c r="K11" s="89">
        <v>0</v>
      </c>
      <c r="L11" s="101"/>
      <c r="M11" s="91">
        <v>3395</v>
      </c>
      <c r="N11" s="89">
        <v>0</v>
      </c>
      <c r="O11" s="90"/>
      <c r="P11" s="91">
        <v>2850</v>
      </c>
      <c r="Q11" s="89">
        <v>0</v>
      </c>
      <c r="R11" s="90"/>
      <c r="S11" s="91">
        <v>1123</v>
      </c>
      <c r="T11" s="89">
        <v>0</v>
      </c>
      <c r="U11" s="90"/>
      <c r="V11" s="91"/>
      <c r="W11" s="89"/>
      <c r="X11" s="90"/>
      <c r="Y11" s="91">
        <v>7790</v>
      </c>
      <c r="Z11" s="89">
        <v>0</v>
      </c>
      <c r="AA11" s="90"/>
      <c r="AB11" s="91"/>
      <c r="AC11" s="89"/>
      <c r="AD11" s="90"/>
      <c r="AE11" s="91">
        <v>3600</v>
      </c>
      <c r="AF11" s="89">
        <v>0</v>
      </c>
      <c r="AG11" s="90"/>
      <c r="AH11" s="91">
        <v>0</v>
      </c>
      <c r="AI11" s="89">
        <v>0</v>
      </c>
      <c r="AJ11" s="90"/>
      <c r="AK11" s="91">
        <v>4315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100489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579730</v>
      </c>
      <c r="E12" s="89">
        <v>0</v>
      </c>
      <c r="F12" s="90"/>
      <c r="G12" s="88"/>
      <c r="H12" s="89"/>
      <c r="I12" s="90"/>
      <c r="J12" s="97">
        <v>119850</v>
      </c>
      <c r="K12" s="89">
        <v>0</v>
      </c>
      <c r="L12" s="101"/>
      <c r="M12" s="91">
        <v>416350</v>
      </c>
      <c r="N12" s="89">
        <v>0</v>
      </c>
      <c r="O12" s="90"/>
      <c r="P12" s="91">
        <v>29100</v>
      </c>
      <c r="Q12" s="89">
        <v>0</v>
      </c>
      <c r="R12" s="90"/>
      <c r="S12" s="91">
        <v>105950</v>
      </c>
      <c r="T12" s="89">
        <v>0</v>
      </c>
      <c r="U12" s="90"/>
      <c r="V12" s="91"/>
      <c r="W12" s="89"/>
      <c r="X12" s="90"/>
      <c r="Y12" s="91">
        <v>60300</v>
      </c>
      <c r="Z12" s="89">
        <v>0</v>
      </c>
      <c r="AA12" s="90"/>
      <c r="AB12" s="91">
        <v>1011750</v>
      </c>
      <c r="AC12" s="89">
        <v>0</v>
      </c>
      <c r="AD12" s="90"/>
      <c r="AE12" s="91">
        <v>616000</v>
      </c>
      <c r="AF12" s="89">
        <v>0</v>
      </c>
      <c r="AG12" s="90"/>
      <c r="AH12" s="91">
        <v>6530</v>
      </c>
      <c r="AI12" s="89">
        <v>0</v>
      </c>
      <c r="AJ12" s="90"/>
      <c r="AK12" s="91">
        <v>721290</v>
      </c>
      <c r="AL12" s="89">
        <v>0</v>
      </c>
      <c r="AM12" s="90"/>
      <c r="AN12" s="91"/>
      <c r="AO12" s="89"/>
      <c r="AP12" s="90"/>
      <c r="AQ12" s="91">
        <v>16000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3682850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16050</v>
      </c>
      <c r="E13" s="89">
        <v>0</v>
      </c>
      <c r="F13" s="90"/>
      <c r="G13" s="88"/>
      <c r="H13" s="89"/>
      <c r="I13" s="90"/>
      <c r="J13" s="97">
        <v>3250</v>
      </c>
      <c r="K13" s="89">
        <v>0</v>
      </c>
      <c r="L13" s="101"/>
      <c r="M13" s="91">
        <v>187083</v>
      </c>
      <c r="N13" s="89">
        <v>0</v>
      </c>
      <c r="O13" s="90"/>
      <c r="P13" s="91">
        <v>58000</v>
      </c>
      <c r="Q13" s="89">
        <v>0</v>
      </c>
      <c r="R13" s="90"/>
      <c r="S13" s="91">
        <v>30000</v>
      </c>
      <c r="T13" s="89">
        <v>0</v>
      </c>
      <c r="U13" s="90"/>
      <c r="V13" s="91"/>
      <c r="W13" s="89"/>
      <c r="X13" s="90"/>
      <c r="Y13" s="91">
        <v>13000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200700</v>
      </c>
      <c r="AL13" s="89">
        <v>0</v>
      </c>
      <c r="AM13" s="90"/>
      <c r="AN13" s="91"/>
      <c r="AO13" s="89"/>
      <c r="AP13" s="90"/>
      <c r="AQ13" s="91">
        <v>3000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511083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30376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30376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112830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516893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629723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1499993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405322</v>
      </c>
      <c r="K20" s="78">
        <f t="shared" si="1"/>
        <v>0</v>
      </c>
      <c r="L20" s="77">
        <f t="shared" si="1"/>
        <v>0</v>
      </c>
      <c r="M20" s="98">
        <f t="shared" si="1"/>
        <v>780618</v>
      </c>
      <c r="N20" s="78">
        <f t="shared" si="1"/>
        <v>0</v>
      </c>
      <c r="O20" s="77">
        <f t="shared" si="1"/>
        <v>0</v>
      </c>
      <c r="P20" s="98">
        <f t="shared" si="1"/>
        <v>147276</v>
      </c>
      <c r="Q20" s="78">
        <f t="shared" si="1"/>
        <v>0</v>
      </c>
      <c r="R20" s="77">
        <f t="shared" si="1"/>
        <v>0</v>
      </c>
      <c r="S20" s="98">
        <f t="shared" si="1"/>
        <v>153809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198680</v>
      </c>
      <c r="Z20" s="78">
        <f t="shared" si="1"/>
        <v>0</v>
      </c>
      <c r="AA20" s="77">
        <f t="shared" si="1"/>
        <v>0</v>
      </c>
      <c r="AB20" s="98">
        <f t="shared" si="1"/>
        <v>1011750</v>
      </c>
      <c r="AC20" s="78">
        <f t="shared" si="1"/>
        <v>0</v>
      </c>
      <c r="AD20" s="77">
        <f t="shared" si="1"/>
        <v>0</v>
      </c>
      <c r="AE20" s="98">
        <f t="shared" si="1"/>
        <v>672770</v>
      </c>
      <c r="AF20" s="78">
        <f t="shared" si="1"/>
        <v>0</v>
      </c>
      <c r="AG20" s="77">
        <f t="shared" si="1"/>
        <v>0</v>
      </c>
      <c r="AH20" s="98">
        <f t="shared" si="1"/>
        <v>6530</v>
      </c>
      <c r="AI20" s="78">
        <f t="shared" si="1"/>
        <v>0</v>
      </c>
      <c r="AJ20" s="77">
        <f t="shared" si="1"/>
        <v>0</v>
      </c>
      <c r="AK20" s="98">
        <f t="shared" si="1"/>
        <v>1020321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19000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516893</v>
      </c>
      <c r="BJ20" s="78">
        <f t="shared" si="1"/>
        <v>0</v>
      </c>
      <c r="BK20" s="77">
        <f t="shared" si="1"/>
        <v>0</v>
      </c>
      <c r="BL20" s="98">
        <f t="shared" si="1"/>
        <v>30376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6463338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255000</v>
      </c>
      <c r="E24" s="89">
        <v>0</v>
      </c>
      <c r="F24" s="90"/>
      <c r="G24" s="88"/>
      <c r="H24" s="89"/>
      <c r="I24" s="90"/>
      <c r="J24" s="97">
        <v>7000</v>
      </c>
      <c r="K24" s="89">
        <v>0</v>
      </c>
      <c r="L24" s="101"/>
      <c r="M24" s="97">
        <v>202000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15000</v>
      </c>
      <c r="AC24" s="89">
        <v>0</v>
      </c>
      <c r="AD24" s="101"/>
      <c r="AE24" s="97">
        <v>450000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929000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35000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45000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>
        <v>0</v>
      </c>
      <c r="K26" s="89">
        <v>0</v>
      </c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255000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7000</v>
      </c>
      <c r="K28" s="78">
        <f t="shared" si="3"/>
        <v>0</v>
      </c>
      <c r="L28" s="77">
        <f t="shared" si="3"/>
        <v>0</v>
      </c>
      <c r="M28" s="98">
        <f t="shared" si="3"/>
        <v>202000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35000</v>
      </c>
      <c r="Z28" s="78">
        <f t="shared" si="3"/>
        <v>0</v>
      </c>
      <c r="AA28" s="77">
        <f t="shared" si="3"/>
        <v>0</v>
      </c>
      <c r="AB28" s="98">
        <f t="shared" si="3"/>
        <v>15000</v>
      </c>
      <c r="AC28" s="78">
        <f t="shared" si="3"/>
        <v>0</v>
      </c>
      <c r="AD28" s="77">
        <f t="shared" si="3"/>
        <v>0</v>
      </c>
      <c r="AE28" s="98">
        <f t="shared" si="3"/>
        <v>450000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974000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178182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178182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178182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178182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913050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913050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/>
      <c r="BU50" s="76"/>
      <c r="BV50" s="85">
        <f t="shared" si="9"/>
        <v>70000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983050</v>
      </c>
      <c r="BS51" s="78">
        <f>BS49+BS50</f>
        <v>0</v>
      </c>
      <c r="BT51" s="77">
        <f>BT49+BT50</f>
        <v>0</v>
      </c>
      <c r="BU51" s="85"/>
      <c r="BV51" s="85">
        <f>BV49+BV50</f>
        <v>983050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1754993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412322</v>
      </c>
      <c r="K53" s="86">
        <f t="shared" si="11"/>
        <v>0</v>
      </c>
      <c r="L53" s="86">
        <f t="shared" si="11"/>
        <v>0</v>
      </c>
      <c r="M53" s="86">
        <f t="shared" si="11"/>
        <v>982618</v>
      </c>
      <c r="N53" s="86">
        <f t="shared" si="11"/>
        <v>0</v>
      </c>
      <c r="O53" s="86">
        <f t="shared" si="11"/>
        <v>0</v>
      </c>
      <c r="P53" s="86">
        <f t="shared" si="11"/>
        <v>147276</v>
      </c>
      <c r="Q53" s="86">
        <f t="shared" si="11"/>
        <v>0</v>
      </c>
      <c r="R53" s="86">
        <f t="shared" si="11"/>
        <v>0</v>
      </c>
      <c r="S53" s="86">
        <f t="shared" si="11"/>
        <v>153809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233680</v>
      </c>
      <c r="Z53" s="86">
        <f t="shared" si="11"/>
        <v>0</v>
      </c>
      <c r="AA53" s="86">
        <f t="shared" si="11"/>
        <v>0</v>
      </c>
      <c r="AB53" s="86">
        <f t="shared" si="11"/>
        <v>1026750</v>
      </c>
      <c r="AC53" s="86">
        <f t="shared" si="11"/>
        <v>0</v>
      </c>
      <c r="AD53" s="86">
        <f t="shared" si="11"/>
        <v>0</v>
      </c>
      <c r="AE53" s="86">
        <f t="shared" si="11"/>
        <v>1122770</v>
      </c>
      <c r="AF53" s="86">
        <f t="shared" si="11"/>
        <v>0</v>
      </c>
      <c r="AG53" s="86">
        <f t="shared" si="11"/>
        <v>0</v>
      </c>
      <c r="AH53" s="86">
        <f t="shared" si="11"/>
        <v>6530</v>
      </c>
      <c r="AI53" s="86">
        <f t="shared" si="11"/>
        <v>0</v>
      </c>
      <c r="AJ53" s="86">
        <f t="shared" si="11"/>
        <v>0</v>
      </c>
      <c r="AK53" s="86">
        <f t="shared" si="11"/>
        <v>1030321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19000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516893</v>
      </c>
      <c r="BJ53" s="86">
        <f t="shared" si="11"/>
        <v>0</v>
      </c>
      <c r="BK53" s="86">
        <f t="shared" si="11"/>
        <v>0</v>
      </c>
      <c r="BL53" s="86">
        <f t="shared" si="11"/>
        <v>208558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983050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8598570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738061</v>
      </c>
      <c r="E10" s="89">
        <v>0</v>
      </c>
      <c r="F10" s="90"/>
      <c r="G10" s="88"/>
      <c r="H10" s="89"/>
      <c r="I10" s="90"/>
      <c r="J10" s="97">
        <v>264478</v>
      </c>
      <c r="K10" s="89">
        <v>0</v>
      </c>
      <c r="L10" s="101"/>
      <c r="M10" s="91">
        <v>173790</v>
      </c>
      <c r="N10" s="89">
        <v>0</v>
      </c>
      <c r="O10" s="90"/>
      <c r="P10" s="91">
        <v>57326</v>
      </c>
      <c r="Q10" s="89">
        <v>0</v>
      </c>
      <c r="R10" s="90"/>
      <c r="S10" s="91">
        <v>16736</v>
      </c>
      <c r="T10" s="89">
        <v>0</v>
      </c>
      <c r="U10" s="90"/>
      <c r="V10" s="91"/>
      <c r="W10" s="89"/>
      <c r="X10" s="90"/>
      <c r="Y10" s="91">
        <v>117590</v>
      </c>
      <c r="Z10" s="89">
        <v>0</v>
      </c>
      <c r="AA10" s="90"/>
      <c r="AB10" s="91"/>
      <c r="AC10" s="89"/>
      <c r="AD10" s="90"/>
      <c r="AE10" s="91">
        <v>53170</v>
      </c>
      <c r="AF10" s="89">
        <v>0</v>
      </c>
      <c r="AG10" s="90"/>
      <c r="AH10" s="91"/>
      <c r="AI10" s="89"/>
      <c r="AJ10" s="90"/>
      <c r="AK10" s="91">
        <v>94016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1515167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60097</v>
      </c>
      <c r="E11" s="89">
        <v>0</v>
      </c>
      <c r="F11" s="90"/>
      <c r="G11" s="88"/>
      <c r="H11" s="89"/>
      <c r="I11" s="90"/>
      <c r="J11" s="97">
        <v>17744</v>
      </c>
      <c r="K11" s="89">
        <v>0</v>
      </c>
      <c r="L11" s="101"/>
      <c r="M11" s="91">
        <v>3395</v>
      </c>
      <c r="N11" s="89">
        <v>0</v>
      </c>
      <c r="O11" s="90"/>
      <c r="P11" s="91">
        <v>2850</v>
      </c>
      <c r="Q11" s="89">
        <v>0</v>
      </c>
      <c r="R11" s="90"/>
      <c r="S11" s="91">
        <v>1123</v>
      </c>
      <c r="T11" s="89">
        <v>0</v>
      </c>
      <c r="U11" s="90"/>
      <c r="V11" s="91"/>
      <c r="W11" s="89"/>
      <c r="X11" s="90"/>
      <c r="Y11" s="91">
        <v>7790</v>
      </c>
      <c r="Z11" s="89">
        <v>0</v>
      </c>
      <c r="AA11" s="90"/>
      <c r="AB11" s="91"/>
      <c r="AC11" s="89"/>
      <c r="AD11" s="90"/>
      <c r="AE11" s="91">
        <v>3600</v>
      </c>
      <c r="AF11" s="89">
        <v>0</v>
      </c>
      <c r="AG11" s="90"/>
      <c r="AH11" s="91">
        <v>0</v>
      </c>
      <c r="AI11" s="89">
        <v>0</v>
      </c>
      <c r="AJ11" s="90"/>
      <c r="AK11" s="91">
        <v>4315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100914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583200</v>
      </c>
      <c r="E12" s="89">
        <v>0</v>
      </c>
      <c r="F12" s="90"/>
      <c r="G12" s="88"/>
      <c r="H12" s="89"/>
      <c r="I12" s="90"/>
      <c r="J12" s="97">
        <v>121850</v>
      </c>
      <c r="K12" s="89">
        <v>0</v>
      </c>
      <c r="L12" s="101"/>
      <c r="M12" s="91">
        <v>416350</v>
      </c>
      <c r="N12" s="89">
        <v>0</v>
      </c>
      <c r="O12" s="90"/>
      <c r="P12" s="91">
        <v>29100</v>
      </c>
      <c r="Q12" s="89">
        <v>0</v>
      </c>
      <c r="R12" s="90"/>
      <c r="S12" s="91">
        <v>105950</v>
      </c>
      <c r="T12" s="89">
        <v>0</v>
      </c>
      <c r="U12" s="90"/>
      <c r="V12" s="91"/>
      <c r="W12" s="89"/>
      <c r="X12" s="90"/>
      <c r="Y12" s="91">
        <v>58300</v>
      </c>
      <c r="Z12" s="89">
        <v>0</v>
      </c>
      <c r="AA12" s="90"/>
      <c r="AB12" s="91">
        <v>1011750</v>
      </c>
      <c r="AC12" s="89">
        <v>0</v>
      </c>
      <c r="AD12" s="90"/>
      <c r="AE12" s="91">
        <v>616000</v>
      </c>
      <c r="AF12" s="89">
        <v>0</v>
      </c>
      <c r="AG12" s="90"/>
      <c r="AH12" s="91">
        <v>6530</v>
      </c>
      <c r="AI12" s="89">
        <v>0</v>
      </c>
      <c r="AJ12" s="90"/>
      <c r="AK12" s="91">
        <v>721290</v>
      </c>
      <c r="AL12" s="89">
        <v>0</v>
      </c>
      <c r="AM12" s="90"/>
      <c r="AN12" s="91"/>
      <c r="AO12" s="89"/>
      <c r="AP12" s="90"/>
      <c r="AQ12" s="91">
        <v>16000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3686320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16050</v>
      </c>
      <c r="E13" s="89">
        <v>0</v>
      </c>
      <c r="F13" s="90"/>
      <c r="G13" s="88"/>
      <c r="H13" s="89"/>
      <c r="I13" s="90"/>
      <c r="J13" s="97">
        <v>3250</v>
      </c>
      <c r="K13" s="89">
        <v>0</v>
      </c>
      <c r="L13" s="101"/>
      <c r="M13" s="91">
        <v>187083</v>
      </c>
      <c r="N13" s="89">
        <v>0</v>
      </c>
      <c r="O13" s="90"/>
      <c r="P13" s="91">
        <v>58000</v>
      </c>
      <c r="Q13" s="89">
        <v>0</v>
      </c>
      <c r="R13" s="90"/>
      <c r="S13" s="91">
        <v>30000</v>
      </c>
      <c r="T13" s="89">
        <v>0</v>
      </c>
      <c r="U13" s="90"/>
      <c r="V13" s="91"/>
      <c r="W13" s="89"/>
      <c r="X13" s="90"/>
      <c r="Y13" s="91">
        <v>13000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200700</v>
      </c>
      <c r="AL13" s="89">
        <v>0</v>
      </c>
      <c r="AM13" s="90"/>
      <c r="AN13" s="91"/>
      <c r="AO13" s="89"/>
      <c r="AP13" s="90"/>
      <c r="AQ13" s="91">
        <v>3000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511083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28726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28726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112830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516758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629588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1510238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407322</v>
      </c>
      <c r="K20" s="78">
        <f t="shared" si="1"/>
        <v>0</v>
      </c>
      <c r="L20" s="77">
        <f t="shared" si="1"/>
        <v>0</v>
      </c>
      <c r="M20" s="98">
        <f t="shared" si="1"/>
        <v>780618</v>
      </c>
      <c r="N20" s="78">
        <f t="shared" si="1"/>
        <v>0</v>
      </c>
      <c r="O20" s="77">
        <f t="shared" si="1"/>
        <v>0</v>
      </c>
      <c r="P20" s="98">
        <f t="shared" si="1"/>
        <v>147276</v>
      </c>
      <c r="Q20" s="78">
        <f t="shared" si="1"/>
        <v>0</v>
      </c>
      <c r="R20" s="77">
        <f t="shared" si="1"/>
        <v>0</v>
      </c>
      <c r="S20" s="98">
        <f t="shared" si="1"/>
        <v>153809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196680</v>
      </c>
      <c r="Z20" s="78">
        <f t="shared" si="1"/>
        <v>0</v>
      </c>
      <c r="AA20" s="77">
        <f t="shared" si="1"/>
        <v>0</v>
      </c>
      <c r="AB20" s="98">
        <f t="shared" si="1"/>
        <v>1011750</v>
      </c>
      <c r="AC20" s="78">
        <f t="shared" si="1"/>
        <v>0</v>
      </c>
      <c r="AD20" s="77">
        <f t="shared" si="1"/>
        <v>0</v>
      </c>
      <c r="AE20" s="98">
        <f t="shared" si="1"/>
        <v>672770</v>
      </c>
      <c r="AF20" s="78">
        <f t="shared" si="1"/>
        <v>0</v>
      </c>
      <c r="AG20" s="77">
        <f t="shared" si="1"/>
        <v>0</v>
      </c>
      <c r="AH20" s="98">
        <f t="shared" si="1"/>
        <v>6530</v>
      </c>
      <c r="AI20" s="78">
        <f t="shared" si="1"/>
        <v>0</v>
      </c>
      <c r="AJ20" s="77">
        <f t="shared" si="1"/>
        <v>0</v>
      </c>
      <c r="AK20" s="98">
        <f t="shared" si="1"/>
        <v>1020321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19000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516758</v>
      </c>
      <c r="BJ20" s="78">
        <f t="shared" si="1"/>
        <v>0</v>
      </c>
      <c r="BK20" s="77">
        <f t="shared" si="1"/>
        <v>0</v>
      </c>
      <c r="BL20" s="98">
        <f t="shared" si="1"/>
        <v>28726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6471798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180000</v>
      </c>
      <c r="E24" s="89">
        <v>0</v>
      </c>
      <c r="F24" s="90"/>
      <c r="G24" s="88"/>
      <c r="H24" s="89"/>
      <c r="I24" s="90"/>
      <c r="J24" s="97">
        <v>7000</v>
      </c>
      <c r="K24" s="89">
        <v>0</v>
      </c>
      <c r="L24" s="101"/>
      <c r="M24" s="97">
        <v>202000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210000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599000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35000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45000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>
        <v>0</v>
      </c>
      <c r="K26" s="89">
        <v>0</v>
      </c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180000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7000</v>
      </c>
      <c r="K28" s="78">
        <f t="shared" si="3"/>
        <v>0</v>
      </c>
      <c r="L28" s="77">
        <f t="shared" si="3"/>
        <v>0</v>
      </c>
      <c r="M28" s="98">
        <f t="shared" si="3"/>
        <v>202000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644000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166072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166072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166072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166072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913050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913050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/>
      <c r="BU50" s="76"/>
      <c r="BV50" s="85">
        <f t="shared" si="9"/>
        <v>70000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983050</v>
      </c>
      <c r="BS51" s="78">
        <f>BS49+BS50</f>
        <v>0</v>
      </c>
      <c r="BT51" s="77">
        <f>BT49+BT50</f>
        <v>0</v>
      </c>
      <c r="BU51" s="85"/>
      <c r="BV51" s="85">
        <f>BV49+BV50</f>
        <v>983050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1690238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414322</v>
      </c>
      <c r="K53" s="86">
        <f t="shared" si="11"/>
        <v>0</v>
      </c>
      <c r="L53" s="86">
        <f t="shared" si="11"/>
        <v>0</v>
      </c>
      <c r="M53" s="86">
        <f t="shared" si="11"/>
        <v>982618</v>
      </c>
      <c r="N53" s="86">
        <f t="shared" si="11"/>
        <v>0</v>
      </c>
      <c r="O53" s="86">
        <f t="shared" si="11"/>
        <v>0</v>
      </c>
      <c r="P53" s="86">
        <f t="shared" si="11"/>
        <v>147276</v>
      </c>
      <c r="Q53" s="86">
        <f t="shared" si="11"/>
        <v>0</v>
      </c>
      <c r="R53" s="86">
        <f t="shared" si="11"/>
        <v>0</v>
      </c>
      <c r="S53" s="86">
        <f t="shared" si="11"/>
        <v>153809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231680</v>
      </c>
      <c r="Z53" s="86">
        <f t="shared" si="11"/>
        <v>0</v>
      </c>
      <c r="AA53" s="86">
        <f t="shared" si="11"/>
        <v>0</v>
      </c>
      <c r="AB53" s="86">
        <f t="shared" si="11"/>
        <v>1011750</v>
      </c>
      <c r="AC53" s="86">
        <f t="shared" si="11"/>
        <v>0</v>
      </c>
      <c r="AD53" s="86">
        <f t="shared" si="11"/>
        <v>0</v>
      </c>
      <c r="AE53" s="86">
        <f t="shared" si="11"/>
        <v>882770</v>
      </c>
      <c r="AF53" s="86">
        <f t="shared" si="11"/>
        <v>0</v>
      </c>
      <c r="AG53" s="86">
        <f t="shared" si="11"/>
        <v>0</v>
      </c>
      <c r="AH53" s="86">
        <f t="shared" si="11"/>
        <v>6530</v>
      </c>
      <c r="AI53" s="86">
        <f t="shared" si="11"/>
        <v>0</v>
      </c>
      <c r="AJ53" s="86">
        <f t="shared" si="11"/>
        <v>0</v>
      </c>
      <c r="AK53" s="86">
        <f t="shared" si="11"/>
        <v>1030321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19000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516758</v>
      </c>
      <c r="BJ53" s="86">
        <f t="shared" si="11"/>
        <v>0</v>
      </c>
      <c r="BK53" s="86">
        <f t="shared" si="11"/>
        <v>0</v>
      </c>
      <c r="BL53" s="86">
        <f t="shared" si="11"/>
        <v>194798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983050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8264920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2021-03-01T17:04:08Z</dcterms:modified>
  <cp:category/>
  <cp:version/>
  <cp:contentType/>
  <cp:contentStatus/>
</cp:coreProperties>
</file>