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<sst xmlns="http://schemas.openxmlformats.org/spreadsheetml/2006/main" count="870" uniqueCount="151">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</sst>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110000</v>
      </c>
      <c r="E7" s="40"/>
    </row>
    <row r="8" spans="2:5" ht="15.75" thickBot="1">
      <c r="B8" s="9"/>
      <c r="C8" s="6" t="s">
        <v>7</v>
      </c>
      <c r="D8" s="41"/>
      <c r="E8" s="42">
        <v>2200000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4459350</v>
      </c>
      <c r="E10" s="45">
        <v>4820100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457000</v>
      </c>
      <c r="E14" s="45">
        <v>457000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4916350</v>
      </c>
      <c r="E16" s="51">
        <f>E10+E11+E12+E13+E14+E15</f>
        <v>5277100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224568</v>
      </c>
      <c r="E18" s="45">
        <v>224568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20565</v>
      </c>
      <c r="E20" s="59">
        <v>20565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245133</v>
      </c>
      <c r="E23" s="51">
        <f>E18+E19+E20+E21+E22</f>
        <v>245133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627716</v>
      </c>
      <c r="E25" s="45">
        <v>739640</v>
      </c>
    </row>
    <row r="26" spans="2:5" ht="15">
      <c r="B26" s="13">
        <v>30200</v>
      </c>
      <c r="C26" s="54" t="s">
        <v>28</v>
      </c>
      <c r="D26" s="39">
        <v>337500</v>
      </c>
      <c r="E26" s="45">
        <v>367500</v>
      </c>
    </row>
    <row r="27" spans="2:5" ht="15">
      <c r="B27" s="13">
        <v>30300</v>
      </c>
      <c r="C27" s="54" t="s">
        <v>29</v>
      </c>
      <c r="D27" s="39">
        <v>1510</v>
      </c>
      <c r="E27" s="45">
        <v>1510</v>
      </c>
    </row>
    <row r="28" spans="2:5" ht="15">
      <c r="B28" s="13">
        <v>30400</v>
      </c>
      <c r="C28" s="54" t="s">
        <v>30</v>
      </c>
      <c r="D28" s="49">
        <v>100000</v>
      </c>
      <c r="E28" s="45">
        <v>100000</v>
      </c>
    </row>
    <row r="29" spans="2:5" ht="15">
      <c r="B29" s="13">
        <v>30500</v>
      </c>
      <c r="C29" s="54" t="s">
        <v>31</v>
      </c>
      <c r="D29" s="60">
        <v>291020</v>
      </c>
      <c r="E29" s="50">
        <v>284020</v>
      </c>
    </row>
    <row r="30" spans="2:5" ht="15.75" thickBot="1">
      <c r="B30" s="16">
        <v>30000</v>
      </c>
      <c r="C30" s="15" t="s">
        <v>32</v>
      </c>
      <c r="D30" s="48">
        <f>D25+D26+D27+D28+D29</f>
        <v>1357746</v>
      </c>
      <c r="E30" s="51">
        <f>E25+E26+E27+E28+E29</f>
        <v>1492670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13956</v>
      </c>
      <c r="E33" s="59">
        <v>13956</v>
      </c>
    </row>
    <row r="34" spans="2:5" ht="15">
      <c r="B34" s="13">
        <v>40300</v>
      </c>
      <c r="C34" s="54" t="s">
        <v>37</v>
      </c>
      <c r="D34" s="61">
        <v>10000</v>
      </c>
      <c r="E34" s="45">
        <v>128609</v>
      </c>
    </row>
    <row r="35" spans="2:5" ht="15">
      <c r="B35" s="13">
        <v>40400</v>
      </c>
      <c r="C35" s="54" t="s">
        <v>38</v>
      </c>
      <c r="D35" s="39">
        <v>25000</v>
      </c>
      <c r="E35" s="45">
        <v>25000</v>
      </c>
    </row>
    <row r="36" spans="2:5" ht="15">
      <c r="B36" s="13">
        <v>40500</v>
      </c>
      <c r="C36" s="54" t="s">
        <v>39</v>
      </c>
      <c r="D36" s="49">
        <v>490000</v>
      </c>
      <c r="E36" s="50">
        <v>490000</v>
      </c>
    </row>
    <row r="37" spans="2:5" ht="15.75" thickBot="1">
      <c r="B37" s="16">
        <v>40000</v>
      </c>
      <c r="C37" s="15" t="s">
        <v>40</v>
      </c>
      <c r="D37" s="48">
        <f>D32+D33+D34+D35+D36</f>
        <v>538956</v>
      </c>
      <c r="E37" s="51">
        <f>E32+E33+E34+E35+E36</f>
        <v>657565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500000</v>
      </c>
      <c r="E42" s="62">
        <v>500000</v>
      </c>
    </row>
    <row r="43" spans="2:5" ht="15.75" thickBot="1">
      <c r="B43" s="16">
        <v>50000</v>
      </c>
      <c r="C43" s="15" t="s">
        <v>47</v>
      </c>
      <c r="D43" s="48">
        <f>D39+D40+D41+D42</f>
        <v>500000</v>
      </c>
      <c r="E43" s="51">
        <f>E39+E40+E41+E42</f>
        <v>500000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500000</v>
      </c>
      <c r="E47" s="45">
        <v>500000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500000</v>
      </c>
      <c r="E49" s="51">
        <f>E45+E46+E47+E48</f>
        <v>500000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913050</v>
      </c>
      <c r="E54" s="45">
        <v>913050</v>
      </c>
    </row>
    <row r="55" spans="2:5" ht="15">
      <c r="B55" s="13">
        <v>90200</v>
      </c>
      <c r="C55" s="54" t="s">
        <v>62</v>
      </c>
      <c r="D55" s="61">
        <v>70000</v>
      </c>
      <c r="E55" s="62">
        <v>70000</v>
      </c>
    </row>
    <row r="56" spans="2:5" ht="15.75" thickBot="1">
      <c r="B56" s="16">
        <v>90000</v>
      </c>
      <c r="C56" s="15" t="s">
        <v>63</v>
      </c>
      <c r="D56" s="48">
        <f>D54+D55</f>
        <v>983050</v>
      </c>
      <c r="E56" s="51">
        <f>E54+E55</f>
        <v>983050</v>
      </c>
    </row>
    <row r="57" spans="2:5" ht="16.5" thickBot="1" thickTop="1">
      <c r="B57" s="109" t="s">
        <v>64</v>
      </c>
      <c r="C57" s="110"/>
      <c r="D57" s="52">
        <f>D16+D23+D30+D37+D43+D49+D52+D56</f>
        <v>9041235</v>
      </c>
      <c r="E57" s="55">
        <f>E16+E23+E30+E37+E43+E49+E52+E56</f>
        <v>9655518</v>
      </c>
    </row>
    <row r="58" spans="2:5" ht="16.5" thickBot="1" thickTop="1">
      <c r="B58" s="109" t="s">
        <v>65</v>
      </c>
      <c r="C58" s="110"/>
      <c r="D58" s="52">
        <f>D57+D5+D6+D7+D8</f>
        <v>9151235</v>
      </c>
      <c r="E58" s="55">
        <f>E57+E5+E6+E7+E8</f>
        <v>11855518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4408600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457000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4865600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224568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16500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241068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634716</v>
      </c>
      <c r="E25" s="45"/>
    </row>
    <row r="26" spans="2:5" ht="15">
      <c r="B26" s="13">
        <v>30200</v>
      </c>
      <c r="C26" s="54" t="s">
        <v>28</v>
      </c>
      <c r="D26" s="39">
        <v>335500</v>
      </c>
      <c r="E26" s="45"/>
    </row>
    <row r="27" spans="2:5" ht="15">
      <c r="B27" s="13">
        <v>30300</v>
      </c>
      <c r="C27" s="54" t="s">
        <v>29</v>
      </c>
      <c r="D27" s="39">
        <v>1510</v>
      </c>
      <c r="E27" s="45"/>
    </row>
    <row r="28" spans="2:5" ht="15">
      <c r="B28" s="13">
        <v>30400</v>
      </c>
      <c r="C28" s="54" t="s">
        <v>30</v>
      </c>
      <c r="D28" s="49">
        <v>100000</v>
      </c>
      <c r="E28" s="45"/>
    </row>
    <row r="29" spans="2:5" ht="15">
      <c r="B29" s="13">
        <v>30500</v>
      </c>
      <c r="C29" s="54" t="s">
        <v>31</v>
      </c>
      <c r="D29" s="60">
        <v>269520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1341246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70000</v>
      </c>
      <c r="E34" s="45"/>
    </row>
    <row r="35" spans="2:5" ht="15">
      <c r="B35" s="13">
        <v>40400</v>
      </c>
      <c r="C35" s="54" t="s">
        <v>38</v>
      </c>
      <c r="D35" s="39">
        <v>25000</v>
      </c>
      <c r="E35" s="45"/>
    </row>
    <row r="36" spans="2:5" ht="15">
      <c r="B36" s="13">
        <v>40500</v>
      </c>
      <c r="C36" s="54" t="s">
        <v>39</v>
      </c>
      <c r="D36" s="49">
        <v>490000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585000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913050</v>
      </c>
      <c r="E54" s="45"/>
    </row>
    <row r="55" spans="2:5" ht="15">
      <c r="B55" s="13">
        <v>90200</v>
      </c>
      <c r="C55" s="54" t="s">
        <v>62</v>
      </c>
      <c r="D55" s="61">
        <v>70000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983050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8015964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8015964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4383600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457000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4840600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224568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15000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239568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642716</v>
      </c>
      <c r="E25" s="45"/>
    </row>
    <row r="26" spans="2:5" ht="15">
      <c r="B26" s="13">
        <v>30200</v>
      </c>
      <c r="C26" s="54" t="s">
        <v>28</v>
      </c>
      <c r="D26" s="39">
        <v>335500</v>
      </c>
      <c r="E26" s="45"/>
    </row>
    <row r="27" spans="2:5" ht="15">
      <c r="B27" s="13">
        <v>30300</v>
      </c>
      <c r="C27" s="54" t="s">
        <v>29</v>
      </c>
      <c r="D27" s="39">
        <v>1510</v>
      </c>
      <c r="E27" s="45"/>
    </row>
    <row r="28" spans="2:5" ht="15">
      <c r="B28" s="13">
        <v>30400</v>
      </c>
      <c r="C28" s="54" t="s">
        <v>30</v>
      </c>
      <c r="D28" s="49">
        <v>100000</v>
      </c>
      <c r="E28" s="45"/>
    </row>
    <row r="29" spans="2:5" ht="15">
      <c r="B29" s="13">
        <v>30500</v>
      </c>
      <c r="C29" s="54" t="s">
        <v>31</v>
      </c>
      <c r="D29" s="60">
        <v>269520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1349246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40000</v>
      </c>
      <c r="E34" s="45"/>
    </row>
    <row r="35" spans="2:5" ht="15">
      <c r="B35" s="13">
        <v>40400</v>
      </c>
      <c r="C35" s="54" t="s">
        <v>38</v>
      </c>
      <c r="D35" s="39">
        <v>25000</v>
      </c>
      <c r="E35" s="45"/>
    </row>
    <row r="36" spans="2:5" ht="15">
      <c r="B36" s="13">
        <v>40500</v>
      </c>
      <c r="C36" s="54" t="s">
        <v>39</v>
      </c>
      <c r="D36" s="49">
        <v>530000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595000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913050</v>
      </c>
      <c r="E54" s="45"/>
    </row>
    <row r="55" spans="2:5" ht="15">
      <c r="B55" s="13">
        <v>90200</v>
      </c>
      <c r="C55" s="54" t="s">
        <v>62</v>
      </c>
      <c r="D55" s="61">
        <v>70000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983050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8007464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8007464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724201</v>
      </c>
      <c r="E10" s="89">
        <v>0</v>
      </c>
      <c r="F10" s="90">
        <v>727131</v>
      </c>
      <c r="G10" s="88"/>
      <c r="H10" s="89"/>
      <c r="I10" s="90"/>
      <c r="J10" s="97">
        <v>247182</v>
      </c>
      <c r="K10" s="89">
        <v>0</v>
      </c>
      <c r="L10" s="101">
        <v>245282</v>
      </c>
      <c r="M10" s="91">
        <v>176554</v>
      </c>
      <c r="N10" s="89">
        <v>0</v>
      </c>
      <c r="O10" s="90">
        <v>176554</v>
      </c>
      <c r="P10" s="91">
        <v>70706</v>
      </c>
      <c r="Q10" s="89">
        <v>0</v>
      </c>
      <c r="R10" s="90">
        <v>69726</v>
      </c>
      <c r="S10" s="91">
        <v>16736</v>
      </c>
      <c r="T10" s="89">
        <v>0</v>
      </c>
      <c r="U10" s="90">
        <v>16736</v>
      </c>
      <c r="V10" s="91"/>
      <c r="W10" s="89"/>
      <c r="X10" s="90"/>
      <c r="Y10" s="91">
        <v>117360</v>
      </c>
      <c r="Z10" s="89">
        <v>0</v>
      </c>
      <c r="AA10" s="90">
        <v>117360</v>
      </c>
      <c r="AB10" s="91"/>
      <c r="AC10" s="89"/>
      <c r="AD10" s="90"/>
      <c r="AE10" s="91">
        <v>26720</v>
      </c>
      <c r="AF10" s="89">
        <v>0</v>
      </c>
      <c r="AG10" s="90">
        <v>26720</v>
      </c>
      <c r="AH10" s="91"/>
      <c r="AI10" s="89"/>
      <c r="AJ10" s="90"/>
      <c r="AK10" s="91">
        <v>87982</v>
      </c>
      <c r="AL10" s="89">
        <v>0</v>
      </c>
      <c r="AM10" s="90">
        <v>87982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1467441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1467491</v>
      </c>
    </row>
    <row r="11" spans="2:76" ht="15">
      <c r="B11" s="13">
        <v>102</v>
      </c>
      <c r="C11" s="25" t="s">
        <v>92</v>
      </c>
      <c r="D11" s="88">
        <v>59034</v>
      </c>
      <c r="E11" s="89">
        <v>0</v>
      </c>
      <c r="F11" s="90">
        <v>57384</v>
      </c>
      <c r="G11" s="88"/>
      <c r="H11" s="89"/>
      <c r="I11" s="90"/>
      <c r="J11" s="97">
        <v>16589</v>
      </c>
      <c r="K11" s="89">
        <v>0</v>
      </c>
      <c r="L11" s="101">
        <v>16084</v>
      </c>
      <c r="M11" s="91">
        <v>3905</v>
      </c>
      <c r="N11" s="89">
        <v>0</v>
      </c>
      <c r="O11" s="90">
        <v>3905</v>
      </c>
      <c r="P11" s="91">
        <v>3640</v>
      </c>
      <c r="Q11" s="89">
        <v>0</v>
      </c>
      <c r="R11" s="90">
        <v>3550</v>
      </c>
      <c r="S11" s="91">
        <v>1123</v>
      </c>
      <c r="T11" s="89">
        <v>0</v>
      </c>
      <c r="U11" s="90">
        <v>1123</v>
      </c>
      <c r="V11" s="91"/>
      <c r="W11" s="89"/>
      <c r="X11" s="90"/>
      <c r="Y11" s="91">
        <v>7780</v>
      </c>
      <c r="Z11" s="89">
        <v>0</v>
      </c>
      <c r="AA11" s="90">
        <v>7780</v>
      </c>
      <c r="AB11" s="91"/>
      <c r="AC11" s="89"/>
      <c r="AD11" s="90"/>
      <c r="AE11" s="91">
        <v>1820</v>
      </c>
      <c r="AF11" s="89">
        <v>0</v>
      </c>
      <c r="AG11" s="90">
        <v>1820</v>
      </c>
      <c r="AH11" s="91">
        <v>0</v>
      </c>
      <c r="AI11" s="89">
        <v>0</v>
      </c>
      <c r="AJ11" s="90">
        <v>0</v>
      </c>
      <c r="AK11" s="91">
        <v>3805</v>
      </c>
      <c r="AL11" s="89">
        <v>0</v>
      </c>
      <c r="AM11" s="90">
        <v>3805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97696</v>
      </c>
      <c r="BW11" s="77">
        <f t="shared" si="1"/>
        <v>0</v>
      </c>
      <c r="BX11" s="79">
        <f t="shared" si="2"/>
        <v>95451</v>
      </c>
    </row>
    <row r="12" spans="2:76" ht="15">
      <c r="B12" s="13">
        <v>103</v>
      </c>
      <c r="C12" s="25" t="s">
        <v>93</v>
      </c>
      <c r="D12" s="88">
        <v>617460</v>
      </c>
      <c r="E12" s="89">
        <v>0</v>
      </c>
      <c r="F12" s="90">
        <v>742989.22</v>
      </c>
      <c r="G12" s="88"/>
      <c r="H12" s="89"/>
      <c r="I12" s="90"/>
      <c r="J12" s="97">
        <v>99700</v>
      </c>
      <c r="K12" s="89">
        <v>0</v>
      </c>
      <c r="L12" s="101">
        <v>114700</v>
      </c>
      <c r="M12" s="91">
        <v>391290</v>
      </c>
      <c r="N12" s="89">
        <v>0</v>
      </c>
      <c r="O12" s="90">
        <v>456450</v>
      </c>
      <c r="P12" s="91">
        <v>30250</v>
      </c>
      <c r="Q12" s="89">
        <v>0</v>
      </c>
      <c r="R12" s="90">
        <v>31950</v>
      </c>
      <c r="S12" s="91">
        <v>112950</v>
      </c>
      <c r="T12" s="89">
        <v>0</v>
      </c>
      <c r="U12" s="90">
        <v>111150</v>
      </c>
      <c r="V12" s="91"/>
      <c r="W12" s="89"/>
      <c r="X12" s="90"/>
      <c r="Y12" s="91">
        <v>96200</v>
      </c>
      <c r="Z12" s="89">
        <v>0</v>
      </c>
      <c r="AA12" s="90">
        <v>114920</v>
      </c>
      <c r="AB12" s="91">
        <v>996350</v>
      </c>
      <c r="AC12" s="89">
        <v>0</v>
      </c>
      <c r="AD12" s="90">
        <v>1051900</v>
      </c>
      <c r="AE12" s="91">
        <v>632000</v>
      </c>
      <c r="AF12" s="89">
        <v>0</v>
      </c>
      <c r="AG12" s="90">
        <v>730000</v>
      </c>
      <c r="AH12" s="91">
        <v>5930</v>
      </c>
      <c r="AI12" s="89">
        <v>0</v>
      </c>
      <c r="AJ12" s="90">
        <v>6080</v>
      </c>
      <c r="AK12" s="91">
        <v>720570</v>
      </c>
      <c r="AL12" s="89">
        <v>0</v>
      </c>
      <c r="AM12" s="90">
        <v>782350</v>
      </c>
      <c r="AN12" s="91"/>
      <c r="AO12" s="89"/>
      <c r="AP12" s="90"/>
      <c r="AQ12" s="91">
        <v>15000</v>
      </c>
      <c r="AR12" s="89">
        <v>0</v>
      </c>
      <c r="AS12" s="90">
        <v>20000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3717700</v>
      </c>
      <c r="BW12" s="77">
        <f t="shared" si="1"/>
        <v>0</v>
      </c>
      <c r="BX12" s="79">
        <f t="shared" si="2"/>
        <v>4162489.2199999997</v>
      </c>
    </row>
    <row r="13" spans="2:76" ht="15">
      <c r="B13" s="13">
        <v>104</v>
      </c>
      <c r="C13" s="25" t="s">
        <v>19</v>
      </c>
      <c r="D13" s="88">
        <v>69300</v>
      </c>
      <c r="E13" s="89">
        <v>0</v>
      </c>
      <c r="F13" s="90">
        <v>84388.91</v>
      </c>
      <c r="G13" s="88"/>
      <c r="H13" s="89"/>
      <c r="I13" s="90"/>
      <c r="J13" s="97">
        <v>3050</v>
      </c>
      <c r="K13" s="89">
        <v>0</v>
      </c>
      <c r="L13" s="101">
        <v>3050</v>
      </c>
      <c r="M13" s="91">
        <v>165100</v>
      </c>
      <c r="N13" s="89">
        <v>0</v>
      </c>
      <c r="O13" s="90">
        <v>180600</v>
      </c>
      <c r="P13" s="91">
        <v>57900</v>
      </c>
      <c r="Q13" s="89">
        <v>0</v>
      </c>
      <c r="R13" s="90">
        <v>65900</v>
      </c>
      <c r="S13" s="91">
        <v>30000</v>
      </c>
      <c r="T13" s="89">
        <v>0</v>
      </c>
      <c r="U13" s="90">
        <v>30400</v>
      </c>
      <c r="V13" s="91"/>
      <c r="W13" s="89"/>
      <c r="X13" s="90"/>
      <c r="Y13" s="91">
        <v>11500</v>
      </c>
      <c r="Z13" s="89">
        <v>0</v>
      </c>
      <c r="AA13" s="90">
        <v>11500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202100</v>
      </c>
      <c r="AL13" s="89">
        <v>0</v>
      </c>
      <c r="AM13" s="90">
        <v>238100</v>
      </c>
      <c r="AN13" s="91"/>
      <c r="AO13" s="89"/>
      <c r="AP13" s="90"/>
      <c r="AQ13" s="91">
        <v>3000</v>
      </c>
      <c r="AR13" s="89">
        <v>0</v>
      </c>
      <c r="AS13" s="90">
        <v>3000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541950</v>
      </c>
      <c r="BW13" s="77">
        <f t="shared" si="1"/>
        <v>0</v>
      </c>
      <c r="BX13" s="79">
        <f t="shared" si="2"/>
        <v>616938.91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31175</v>
      </c>
      <c r="BM16" s="89">
        <v>0</v>
      </c>
      <c r="BN16" s="90">
        <v>31175</v>
      </c>
      <c r="BO16" s="91"/>
      <c r="BP16" s="89"/>
      <c r="BQ16" s="90"/>
      <c r="BR16" s="97"/>
      <c r="BS16" s="89"/>
      <c r="BT16" s="101"/>
      <c r="BU16" s="76"/>
      <c r="BV16" s="85">
        <f t="shared" si="0"/>
        <v>31175</v>
      </c>
      <c r="BW16" s="77">
        <f t="shared" si="1"/>
        <v>0</v>
      </c>
      <c r="BX16" s="79">
        <f t="shared" si="2"/>
        <v>31175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135480</v>
      </c>
      <c r="E19" s="89">
        <v>0</v>
      </c>
      <c r="F19" s="90">
        <v>168980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472317</v>
      </c>
      <c r="BJ19" s="89">
        <v>0</v>
      </c>
      <c r="BK19" s="101">
        <v>200000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607797</v>
      </c>
      <c r="BW19" s="77">
        <f t="shared" si="1"/>
        <v>0</v>
      </c>
      <c r="BX19" s="79">
        <f t="shared" si="2"/>
        <v>368980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1605475</v>
      </c>
      <c r="E20" s="78">
        <f t="shared" si="3"/>
        <v>0</v>
      </c>
      <c r="F20" s="79">
        <f t="shared" si="3"/>
        <v>1780873.13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366521</v>
      </c>
      <c r="K20" s="78">
        <f t="shared" si="3"/>
        <v>0</v>
      </c>
      <c r="L20" s="77">
        <f t="shared" si="3"/>
        <v>379116</v>
      </c>
      <c r="M20" s="98">
        <f t="shared" si="3"/>
        <v>736849</v>
      </c>
      <c r="N20" s="78">
        <f t="shared" si="3"/>
        <v>0</v>
      </c>
      <c r="O20" s="77">
        <f t="shared" si="3"/>
        <v>817509</v>
      </c>
      <c r="P20" s="98">
        <f t="shared" si="3"/>
        <v>162496</v>
      </c>
      <c r="Q20" s="78">
        <f t="shared" si="3"/>
        <v>0</v>
      </c>
      <c r="R20" s="77">
        <f t="shared" si="3"/>
        <v>171126</v>
      </c>
      <c r="S20" s="98">
        <f t="shared" si="3"/>
        <v>160809</v>
      </c>
      <c r="T20" s="78">
        <f t="shared" si="3"/>
        <v>0</v>
      </c>
      <c r="U20" s="77">
        <f t="shared" si="3"/>
        <v>159409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232840</v>
      </c>
      <c r="Z20" s="78">
        <f t="shared" si="3"/>
        <v>0</v>
      </c>
      <c r="AA20" s="77">
        <f t="shared" si="3"/>
        <v>251560</v>
      </c>
      <c r="AB20" s="98">
        <f t="shared" si="3"/>
        <v>996350</v>
      </c>
      <c r="AC20" s="78">
        <f t="shared" si="3"/>
        <v>0</v>
      </c>
      <c r="AD20" s="77">
        <f t="shared" si="3"/>
        <v>1051900</v>
      </c>
      <c r="AE20" s="98">
        <f t="shared" si="3"/>
        <v>660540</v>
      </c>
      <c r="AF20" s="78">
        <f t="shared" si="3"/>
        <v>0</v>
      </c>
      <c r="AG20" s="77">
        <f t="shared" si="3"/>
        <v>758540</v>
      </c>
      <c r="AH20" s="98">
        <f t="shared" si="3"/>
        <v>5930</v>
      </c>
      <c r="AI20" s="78">
        <f t="shared" si="3"/>
        <v>0</v>
      </c>
      <c r="AJ20" s="77">
        <f t="shared" si="3"/>
        <v>6080</v>
      </c>
      <c r="AK20" s="98">
        <f t="shared" si="3"/>
        <v>1014457</v>
      </c>
      <c r="AL20" s="78">
        <f t="shared" si="3"/>
        <v>0</v>
      </c>
      <c r="AM20" s="77">
        <f t="shared" si="3"/>
        <v>1112237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18000</v>
      </c>
      <c r="AR20" s="78">
        <f t="shared" si="3"/>
        <v>0</v>
      </c>
      <c r="AS20" s="77">
        <f t="shared" si="3"/>
        <v>23000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472317</v>
      </c>
      <c r="BJ20" s="78">
        <f t="shared" si="3"/>
        <v>0</v>
      </c>
      <c r="BK20" s="77">
        <f t="shared" si="3"/>
        <v>200000</v>
      </c>
      <c r="BL20" s="98">
        <f t="shared" si="3"/>
        <v>31175</v>
      </c>
      <c r="BM20" s="78">
        <f t="shared" si="3"/>
        <v>0</v>
      </c>
      <c r="BN20" s="77">
        <f t="shared" si="3"/>
        <v>31175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6463759</v>
      </c>
      <c r="BW20" s="77">
        <f>BW10+BW11+BW12+BW13+BW14+BW15+BW16+BW17+BW18+BW19</f>
        <v>0</v>
      </c>
      <c r="BX20" s="95">
        <f>BX10+BX11+BX12+BX13+BX14+BX15+BX16+BX17+BX18+BX19</f>
        <v>6742525.13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63177</v>
      </c>
      <c r="E24" s="89">
        <v>0</v>
      </c>
      <c r="F24" s="90">
        <v>111496.19</v>
      </c>
      <c r="G24" s="88"/>
      <c r="H24" s="89"/>
      <c r="I24" s="90"/>
      <c r="J24" s="97">
        <v>69779</v>
      </c>
      <c r="K24" s="89">
        <v>0</v>
      </c>
      <c r="L24" s="101">
        <v>70000</v>
      </c>
      <c r="M24" s="97">
        <v>6000</v>
      </c>
      <c r="N24" s="89">
        <v>0</v>
      </c>
      <c r="O24" s="101">
        <v>71508.04</v>
      </c>
      <c r="P24" s="97">
        <v>0</v>
      </c>
      <c r="Q24" s="89">
        <v>0</v>
      </c>
      <c r="R24" s="101">
        <v>0</v>
      </c>
      <c r="S24" s="97">
        <v>500000</v>
      </c>
      <c r="T24" s="89">
        <v>0</v>
      </c>
      <c r="U24" s="101">
        <v>500000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55000</v>
      </c>
      <c r="AF24" s="89">
        <v>0</v>
      </c>
      <c r="AG24" s="101">
        <v>125000</v>
      </c>
      <c r="AH24" s="97">
        <v>0</v>
      </c>
      <c r="AI24" s="89">
        <v>0</v>
      </c>
      <c r="AJ24" s="101">
        <v>0</v>
      </c>
      <c r="AK24" s="97">
        <v>250000</v>
      </c>
      <c r="AL24" s="89">
        <v>0</v>
      </c>
      <c r="AM24" s="101">
        <v>372194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943956</v>
      </c>
      <c r="BW24" s="77">
        <f t="shared" si="4"/>
        <v>0</v>
      </c>
      <c r="BX24" s="79">
        <f t="shared" si="4"/>
        <v>1250198.23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35000</v>
      </c>
      <c r="Z25" s="89">
        <v>0</v>
      </c>
      <c r="AA25" s="101">
        <v>35000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>
        <v>10000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45000</v>
      </c>
      <c r="BW25" s="77">
        <f t="shared" si="4"/>
        <v>0</v>
      </c>
      <c r="BX25" s="79">
        <f t="shared" si="4"/>
        <v>45000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63177</v>
      </c>
      <c r="E28" s="78">
        <f t="shared" si="5"/>
        <v>0</v>
      </c>
      <c r="F28" s="79">
        <f t="shared" si="5"/>
        <v>111496.19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69779</v>
      </c>
      <c r="K28" s="78">
        <f t="shared" si="5"/>
        <v>0</v>
      </c>
      <c r="L28" s="77">
        <f t="shared" si="5"/>
        <v>70000</v>
      </c>
      <c r="M28" s="98">
        <f t="shared" si="5"/>
        <v>6000</v>
      </c>
      <c r="N28" s="78">
        <f t="shared" si="5"/>
        <v>0</v>
      </c>
      <c r="O28" s="77">
        <f t="shared" si="5"/>
        <v>71508.04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500000</v>
      </c>
      <c r="T28" s="78">
        <f t="shared" si="5"/>
        <v>0</v>
      </c>
      <c r="U28" s="77">
        <f t="shared" si="5"/>
        <v>500000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35000</v>
      </c>
      <c r="Z28" s="78">
        <f t="shared" si="5"/>
        <v>0</v>
      </c>
      <c r="AA28" s="77">
        <f t="shared" si="5"/>
        <v>35000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55000</v>
      </c>
      <c r="AF28" s="78">
        <f t="shared" si="5"/>
        <v>0</v>
      </c>
      <c r="AG28" s="77">
        <f t="shared" si="5"/>
        <v>125000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260000</v>
      </c>
      <c r="AL28" s="78">
        <f t="shared" si="6"/>
        <v>0</v>
      </c>
      <c r="AM28" s="77">
        <f t="shared" si="6"/>
        <v>382194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988956</v>
      </c>
      <c r="BW28" s="77">
        <f>BW23+BW24+BW25+BW26+BW27</f>
        <v>0</v>
      </c>
      <c r="BX28" s="95">
        <f>BX23+BX24+BX25+BX26+BX27</f>
        <v>1295198.23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500000</v>
      </c>
      <c r="E34" s="89">
        <v>0</v>
      </c>
      <c r="F34" s="90">
        <v>500000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500000</v>
      </c>
      <c r="BW34" s="77">
        <f t="shared" si="7"/>
        <v>0</v>
      </c>
      <c r="BX34" s="79">
        <f t="shared" si="7"/>
        <v>500000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500000</v>
      </c>
      <c r="E35" s="78">
        <f t="shared" si="8"/>
        <v>0</v>
      </c>
      <c r="F35" s="79">
        <f t="shared" si="8"/>
        <v>500000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500000</v>
      </c>
      <c r="BW35" s="77">
        <f>BW31+BW32+BW33+BW34</f>
        <v>0</v>
      </c>
      <c r="BX35" s="95">
        <f>BX31+BX32+BX33+BX34</f>
        <v>500000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215470</v>
      </c>
      <c r="BM40" s="89">
        <v>0</v>
      </c>
      <c r="BN40" s="101">
        <v>215470</v>
      </c>
      <c r="BO40" s="97"/>
      <c r="BP40" s="89"/>
      <c r="BQ40" s="101"/>
      <c r="BR40" s="97"/>
      <c r="BS40" s="89"/>
      <c r="BT40" s="101"/>
      <c r="BU40" s="76"/>
      <c r="BV40" s="85">
        <f t="shared" si="10"/>
        <v>215470</v>
      </c>
      <c r="BW40" s="77">
        <f t="shared" si="10"/>
        <v>0</v>
      </c>
      <c r="BX40" s="79">
        <f t="shared" si="10"/>
        <v>215470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215470</v>
      </c>
      <c r="BM42" s="78">
        <f t="shared" si="12"/>
        <v>0</v>
      </c>
      <c r="BN42" s="77">
        <f t="shared" si="12"/>
        <v>215470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215470</v>
      </c>
      <c r="BW42" s="77">
        <f>BW38+BW39+BW40+BW41</f>
        <v>0</v>
      </c>
      <c r="BX42" s="95">
        <f>BX38+BX39+BX40+BX41</f>
        <v>215470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913050</v>
      </c>
      <c r="BS49" s="89">
        <v>0</v>
      </c>
      <c r="BT49" s="101">
        <v>913050</v>
      </c>
      <c r="BU49" s="76"/>
      <c r="BV49" s="85">
        <f aca="true" t="shared" si="15" ref="BV49:BX50">D49+G49+J49+M49+P49+S49+V49+Y49+AB49+AE49+AH49+AK49+AN49+AQ49+AT49+AW49+AZ49+BC49+BF49+BI49+BL49+BO49+BR49</f>
        <v>913050</v>
      </c>
      <c r="BW49" s="77">
        <f t="shared" si="15"/>
        <v>0</v>
      </c>
      <c r="BX49" s="79">
        <f t="shared" si="15"/>
        <v>913050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>
        <v>80000</v>
      </c>
      <c r="BU50" s="76"/>
      <c r="BV50" s="85">
        <f t="shared" si="15"/>
        <v>70000</v>
      </c>
      <c r="BW50" s="77">
        <f t="shared" si="15"/>
        <v>0</v>
      </c>
      <c r="BX50" s="79">
        <f t="shared" si="15"/>
        <v>80000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983050</v>
      </c>
      <c r="BS51" s="78">
        <f>BS49+BS50</f>
        <v>0</v>
      </c>
      <c r="BT51" s="77">
        <f>BT49+BT50</f>
        <v>993050</v>
      </c>
      <c r="BU51" s="85"/>
      <c r="BV51" s="85">
        <f>BV49+BV50</f>
        <v>983050</v>
      </c>
      <c r="BW51" s="77">
        <f>BW49+BW50</f>
        <v>0</v>
      </c>
      <c r="BX51" s="95">
        <f>BX49+BX50</f>
        <v>993050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2168652</v>
      </c>
      <c r="E53" s="86">
        <f t="shared" si="18"/>
        <v>0</v>
      </c>
      <c r="F53" s="86">
        <f t="shared" si="18"/>
        <v>2392369.32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436300</v>
      </c>
      <c r="K53" s="86">
        <f t="shared" si="18"/>
        <v>0</v>
      </c>
      <c r="L53" s="86">
        <f t="shared" si="18"/>
        <v>449116</v>
      </c>
      <c r="M53" s="86">
        <f t="shared" si="18"/>
        <v>742849</v>
      </c>
      <c r="N53" s="86">
        <f t="shared" si="18"/>
        <v>0</v>
      </c>
      <c r="O53" s="86">
        <f t="shared" si="18"/>
        <v>889017.04</v>
      </c>
      <c r="P53" s="86">
        <f t="shared" si="18"/>
        <v>162496</v>
      </c>
      <c r="Q53" s="86">
        <f t="shared" si="18"/>
        <v>0</v>
      </c>
      <c r="R53" s="86">
        <f t="shared" si="18"/>
        <v>171126</v>
      </c>
      <c r="S53" s="86">
        <f t="shared" si="18"/>
        <v>660809</v>
      </c>
      <c r="T53" s="86">
        <f t="shared" si="18"/>
        <v>0</v>
      </c>
      <c r="U53" s="86">
        <f t="shared" si="18"/>
        <v>659409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267840</v>
      </c>
      <c r="Z53" s="86">
        <f t="shared" si="18"/>
        <v>0</v>
      </c>
      <c r="AA53" s="86">
        <f t="shared" si="18"/>
        <v>286560</v>
      </c>
      <c r="AB53" s="86">
        <f t="shared" si="18"/>
        <v>996350</v>
      </c>
      <c r="AC53" s="86">
        <f t="shared" si="18"/>
        <v>0</v>
      </c>
      <c r="AD53" s="86">
        <f t="shared" si="18"/>
        <v>1051900</v>
      </c>
      <c r="AE53" s="86">
        <f t="shared" si="18"/>
        <v>715540</v>
      </c>
      <c r="AF53" s="86">
        <f t="shared" si="18"/>
        <v>0</v>
      </c>
      <c r="AG53" s="86">
        <f t="shared" si="18"/>
        <v>883540</v>
      </c>
      <c r="AH53" s="86">
        <f t="shared" si="18"/>
        <v>5930</v>
      </c>
      <c r="AI53" s="86">
        <f t="shared" si="18"/>
        <v>0</v>
      </c>
      <c r="AJ53" s="86">
        <f aca="true" t="shared" si="19" ref="AJ53:BT53">AJ20+AJ28+AJ35+AJ42+AJ46+AJ51</f>
        <v>6080</v>
      </c>
      <c r="AK53" s="86">
        <f t="shared" si="19"/>
        <v>1274457</v>
      </c>
      <c r="AL53" s="86">
        <f t="shared" si="19"/>
        <v>0</v>
      </c>
      <c r="AM53" s="86">
        <f t="shared" si="19"/>
        <v>1494431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18000</v>
      </c>
      <c r="AR53" s="86">
        <f t="shared" si="19"/>
        <v>0</v>
      </c>
      <c r="AS53" s="86">
        <f t="shared" si="19"/>
        <v>23000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472317</v>
      </c>
      <c r="BJ53" s="86">
        <f t="shared" si="19"/>
        <v>0</v>
      </c>
      <c r="BK53" s="86">
        <f t="shared" si="19"/>
        <v>200000</v>
      </c>
      <c r="BL53" s="86">
        <f t="shared" si="19"/>
        <v>246645</v>
      </c>
      <c r="BM53" s="86">
        <f t="shared" si="19"/>
        <v>0</v>
      </c>
      <c r="BN53" s="86">
        <f t="shared" si="19"/>
        <v>246645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983050</v>
      </c>
      <c r="BS53" s="86">
        <f t="shared" si="19"/>
        <v>0</v>
      </c>
      <c r="BT53" s="86">
        <f t="shared" si="19"/>
        <v>993050</v>
      </c>
      <c r="BU53" s="86">
        <f>BU8</f>
        <v>0</v>
      </c>
      <c r="BV53" s="102">
        <f>BV8+BV20+BV28+BV35+BV42+BV46+BV51</f>
        <v>9151235</v>
      </c>
      <c r="BW53" s="87">
        <f>BW20+BW28+BW35+BW42+BW46+BW51</f>
        <v>0</v>
      </c>
      <c r="BX53" s="87">
        <f>BX20+BX28+BX35+BX42+BX46+BX51</f>
        <v>9746243.36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710901</v>
      </c>
      <c r="E10" s="89">
        <v>0</v>
      </c>
      <c r="F10" s="90"/>
      <c r="G10" s="88"/>
      <c r="H10" s="89"/>
      <c r="I10" s="90"/>
      <c r="J10" s="97">
        <v>262572</v>
      </c>
      <c r="K10" s="89">
        <v>0</v>
      </c>
      <c r="L10" s="101"/>
      <c r="M10" s="91">
        <v>176554</v>
      </c>
      <c r="N10" s="89">
        <v>0</v>
      </c>
      <c r="O10" s="90"/>
      <c r="P10" s="91">
        <v>71186</v>
      </c>
      <c r="Q10" s="89">
        <v>0</v>
      </c>
      <c r="R10" s="90"/>
      <c r="S10" s="91">
        <v>16736</v>
      </c>
      <c r="T10" s="89">
        <v>0</v>
      </c>
      <c r="U10" s="90"/>
      <c r="V10" s="91"/>
      <c r="W10" s="89"/>
      <c r="X10" s="90"/>
      <c r="Y10" s="91">
        <v>117360</v>
      </c>
      <c r="Z10" s="89">
        <v>0</v>
      </c>
      <c r="AA10" s="90"/>
      <c r="AB10" s="91"/>
      <c r="AC10" s="89"/>
      <c r="AD10" s="90"/>
      <c r="AE10" s="91">
        <v>26720</v>
      </c>
      <c r="AF10" s="89">
        <v>0</v>
      </c>
      <c r="AG10" s="90"/>
      <c r="AH10" s="91"/>
      <c r="AI10" s="89"/>
      <c r="AJ10" s="90"/>
      <c r="AK10" s="91">
        <v>87982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1470011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58184</v>
      </c>
      <c r="E11" s="89">
        <v>0</v>
      </c>
      <c r="F11" s="90"/>
      <c r="G11" s="88"/>
      <c r="H11" s="89"/>
      <c r="I11" s="90"/>
      <c r="J11" s="97">
        <v>17624</v>
      </c>
      <c r="K11" s="89">
        <v>0</v>
      </c>
      <c r="L11" s="101"/>
      <c r="M11" s="91">
        <v>3905</v>
      </c>
      <c r="N11" s="89">
        <v>0</v>
      </c>
      <c r="O11" s="90"/>
      <c r="P11" s="91">
        <v>3760</v>
      </c>
      <c r="Q11" s="89">
        <v>0</v>
      </c>
      <c r="R11" s="90"/>
      <c r="S11" s="91">
        <v>1123</v>
      </c>
      <c r="T11" s="89">
        <v>0</v>
      </c>
      <c r="U11" s="90"/>
      <c r="V11" s="91"/>
      <c r="W11" s="89"/>
      <c r="X11" s="90"/>
      <c r="Y11" s="91">
        <v>7780</v>
      </c>
      <c r="Z11" s="89">
        <v>0</v>
      </c>
      <c r="AA11" s="90"/>
      <c r="AB11" s="91"/>
      <c r="AC11" s="89"/>
      <c r="AD11" s="90"/>
      <c r="AE11" s="91">
        <v>1820</v>
      </c>
      <c r="AF11" s="89">
        <v>0</v>
      </c>
      <c r="AG11" s="90"/>
      <c r="AH11" s="91">
        <v>0</v>
      </c>
      <c r="AI11" s="89">
        <v>0</v>
      </c>
      <c r="AJ11" s="90"/>
      <c r="AK11" s="91">
        <v>3805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98001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574595</v>
      </c>
      <c r="E12" s="89">
        <v>0</v>
      </c>
      <c r="F12" s="90"/>
      <c r="G12" s="88"/>
      <c r="H12" s="89"/>
      <c r="I12" s="90"/>
      <c r="J12" s="97">
        <v>100500</v>
      </c>
      <c r="K12" s="89">
        <v>0</v>
      </c>
      <c r="L12" s="101"/>
      <c r="M12" s="91">
        <v>391750</v>
      </c>
      <c r="N12" s="89">
        <v>0</v>
      </c>
      <c r="O12" s="90"/>
      <c r="P12" s="91">
        <v>30150</v>
      </c>
      <c r="Q12" s="89">
        <v>0</v>
      </c>
      <c r="R12" s="90"/>
      <c r="S12" s="91">
        <v>115950</v>
      </c>
      <c r="T12" s="89">
        <v>0</v>
      </c>
      <c r="U12" s="90"/>
      <c r="V12" s="91"/>
      <c r="W12" s="89"/>
      <c r="X12" s="90"/>
      <c r="Y12" s="91">
        <v>63450</v>
      </c>
      <c r="Z12" s="89">
        <v>0</v>
      </c>
      <c r="AA12" s="90"/>
      <c r="AB12" s="91">
        <v>996350</v>
      </c>
      <c r="AC12" s="89">
        <v>0</v>
      </c>
      <c r="AD12" s="90"/>
      <c r="AE12" s="91">
        <v>632000</v>
      </c>
      <c r="AF12" s="89">
        <v>0</v>
      </c>
      <c r="AG12" s="90"/>
      <c r="AH12" s="91">
        <v>5930</v>
      </c>
      <c r="AI12" s="89">
        <v>0</v>
      </c>
      <c r="AJ12" s="90"/>
      <c r="AK12" s="91">
        <v>734570</v>
      </c>
      <c r="AL12" s="89">
        <v>0</v>
      </c>
      <c r="AM12" s="90"/>
      <c r="AN12" s="91"/>
      <c r="AO12" s="89"/>
      <c r="AP12" s="90"/>
      <c r="AQ12" s="91">
        <v>15000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3660245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69550</v>
      </c>
      <c r="E13" s="89">
        <v>0</v>
      </c>
      <c r="F13" s="90"/>
      <c r="G13" s="88"/>
      <c r="H13" s="89"/>
      <c r="I13" s="90"/>
      <c r="J13" s="97">
        <v>3050</v>
      </c>
      <c r="K13" s="89">
        <v>0</v>
      </c>
      <c r="L13" s="101"/>
      <c r="M13" s="91">
        <v>165100</v>
      </c>
      <c r="N13" s="89">
        <v>0</v>
      </c>
      <c r="O13" s="90"/>
      <c r="P13" s="91">
        <v>57900</v>
      </c>
      <c r="Q13" s="89">
        <v>0</v>
      </c>
      <c r="R13" s="90"/>
      <c r="S13" s="91">
        <v>30000</v>
      </c>
      <c r="T13" s="89">
        <v>0</v>
      </c>
      <c r="U13" s="90"/>
      <c r="V13" s="91"/>
      <c r="W13" s="89"/>
      <c r="X13" s="90"/>
      <c r="Y13" s="91">
        <v>11500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202100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542200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29610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29610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141400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470037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611437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1554630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383746</v>
      </c>
      <c r="K20" s="78">
        <f t="shared" si="1"/>
        <v>0</v>
      </c>
      <c r="L20" s="77">
        <f t="shared" si="1"/>
        <v>0</v>
      </c>
      <c r="M20" s="98">
        <f t="shared" si="1"/>
        <v>737309</v>
      </c>
      <c r="N20" s="78">
        <f t="shared" si="1"/>
        <v>0</v>
      </c>
      <c r="O20" s="77">
        <f t="shared" si="1"/>
        <v>0</v>
      </c>
      <c r="P20" s="98">
        <f t="shared" si="1"/>
        <v>162996</v>
      </c>
      <c r="Q20" s="78">
        <f t="shared" si="1"/>
        <v>0</v>
      </c>
      <c r="R20" s="77">
        <f t="shared" si="1"/>
        <v>0</v>
      </c>
      <c r="S20" s="98">
        <f t="shared" si="1"/>
        <v>163809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200090</v>
      </c>
      <c r="Z20" s="78">
        <f t="shared" si="1"/>
        <v>0</v>
      </c>
      <c r="AA20" s="77">
        <f t="shared" si="1"/>
        <v>0</v>
      </c>
      <c r="AB20" s="98">
        <f t="shared" si="1"/>
        <v>996350</v>
      </c>
      <c r="AC20" s="78">
        <f t="shared" si="1"/>
        <v>0</v>
      </c>
      <c r="AD20" s="77">
        <f t="shared" si="1"/>
        <v>0</v>
      </c>
      <c r="AE20" s="98">
        <f t="shared" si="1"/>
        <v>660540</v>
      </c>
      <c r="AF20" s="78">
        <f t="shared" si="1"/>
        <v>0</v>
      </c>
      <c r="AG20" s="77">
        <f t="shared" si="1"/>
        <v>0</v>
      </c>
      <c r="AH20" s="98">
        <f t="shared" si="1"/>
        <v>5930</v>
      </c>
      <c r="AI20" s="78">
        <f t="shared" si="1"/>
        <v>0</v>
      </c>
      <c r="AJ20" s="77">
        <f t="shared" si="1"/>
        <v>0</v>
      </c>
      <c r="AK20" s="98">
        <f t="shared" si="1"/>
        <v>1028457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18000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470037</v>
      </c>
      <c r="BJ20" s="78">
        <f t="shared" si="1"/>
        <v>0</v>
      </c>
      <c r="BK20" s="77">
        <f t="shared" si="1"/>
        <v>0</v>
      </c>
      <c r="BL20" s="98">
        <f t="shared" si="1"/>
        <v>29610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6411504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235000</v>
      </c>
      <c r="E24" s="89">
        <v>0</v>
      </c>
      <c r="F24" s="90"/>
      <c r="G24" s="88"/>
      <c r="H24" s="89"/>
      <c r="I24" s="90"/>
      <c r="J24" s="97">
        <v>3000</v>
      </c>
      <c r="K24" s="89">
        <v>0</v>
      </c>
      <c r="L24" s="101"/>
      <c r="M24" s="97">
        <v>2000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5000</v>
      </c>
      <c r="AF24" s="89">
        <v>0</v>
      </c>
      <c r="AG24" s="101"/>
      <c r="AH24" s="97">
        <v>0</v>
      </c>
      <c r="AI24" s="89">
        <v>0</v>
      </c>
      <c r="AJ24" s="101"/>
      <c r="AK24" s="97">
        <v>130000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375000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35000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235000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3000</v>
      </c>
      <c r="K28" s="78">
        <f t="shared" si="3"/>
        <v>0</v>
      </c>
      <c r="L28" s="77">
        <f t="shared" si="3"/>
        <v>0</v>
      </c>
      <c r="M28" s="98">
        <f t="shared" si="3"/>
        <v>2000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140000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201410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201410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201410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201410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913050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913050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/>
      <c r="BU50" s="76"/>
      <c r="BV50" s="85">
        <f t="shared" si="9"/>
        <v>70000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983050</v>
      </c>
      <c r="BS51" s="78">
        <f>BS49+BS50</f>
        <v>0</v>
      </c>
      <c r="BT51" s="77">
        <f>BT49+BT50</f>
        <v>0</v>
      </c>
      <c r="BU51" s="85"/>
      <c r="BV51" s="85">
        <f>BV49+BV50</f>
        <v>983050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1789630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386746</v>
      </c>
      <c r="K53" s="86">
        <f t="shared" si="11"/>
        <v>0</v>
      </c>
      <c r="L53" s="86">
        <f t="shared" si="11"/>
        <v>0</v>
      </c>
      <c r="M53" s="86">
        <f t="shared" si="11"/>
        <v>739309</v>
      </c>
      <c r="N53" s="86">
        <f t="shared" si="11"/>
        <v>0</v>
      </c>
      <c r="O53" s="86">
        <f t="shared" si="11"/>
        <v>0</v>
      </c>
      <c r="P53" s="86">
        <f t="shared" si="11"/>
        <v>162996</v>
      </c>
      <c r="Q53" s="86">
        <f t="shared" si="11"/>
        <v>0</v>
      </c>
      <c r="R53" s="86">
        <f t="shared" si="11"/>
        <v>0</v>
      </c>
      <c r="S53" s="86">
        <f t="shared" si="11"/>
        <v>163809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235090</v>
      </c>
      <c r="Z53" s="86">
        <f t="shared" si="11"/>
        <v>0</v>
      </c>
      <c r="AA53" s="86">
        <f t="shared" si="11"/>
        <v>0</v>
      </c>
      <c r="AB53" s="86">
        <f t="shared" si="11"/>
        <v>996350</v>
      </c>
      <c r="AC53" s="86">
        <f t="shared" si="11"/>
        <v>0</v>
      </c>
      <c r="AD53" s="86">
        <f t="shared" si="11"/>
        <v>0</v>
      </c>
      <c r="AE53" s="86">
        <f t="shared" si="11"/>
        <v>665540</v>
      </c>
      <c r="AF53" s="86">
        <f t="shared" si="11"/>
        <v>0</v>
      </c>
      <c r="AG53" s="86">
        <f t="shared" si="11"/>
        <v>0</v>
      </c>
      <c r="AH53" s="86">
        <f t="shared" si="11"/>
        <v>5930</v>
      </c>
      <c r="AI53" s="86">
        <f t="shared" si="11"/>
        <v>0</v>
      </c>
      <c r="AJ53" s="86">
        <f t="shared" si="11"/>
        <v>0</v>
      </c>
      <c r="AK53" s="86">
        <f t="shared" si="11"/>
        <v>1168457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18000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470037</v>
      </c>
      <c r="BJ53" s="86">
        <f t="shared" si="11"/>
        <v>0</v>
      </c>
      <c r="BK53" s="86">
        <f t="shared" si="11"/>
        <v>0</v>
      </c>
      <c r="BL53" s="86">
        <f t="shared" si="11"/>
        <v>231020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983050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8015964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710901</v>
      </c>
      <c r="E10" s="89">
        <v>0</v>
      </c>
      <c r="F10" s="90"/>
      <c r="G10" s="88"/>
      <c r="H10" s="89"/>
      <c r="I10" s="90"/>
      <c r="J10" s="97">
        <v>262572</v>
      </c>
      <c r="K10" s="89">
        <v>0</v>
      </c>
      <c r="L10" s="101"/>
      <c r="M10" s="91">
        <v>176554</v>
      </c>
      <c r="N10" s="89">
        <v>0</v>
      </c>
      <c r="O10" s="90"/>
      <c r="P10" s="91">
        <v>71186</v>
      </c>
      <c r="Q10" s="89">
        <v>0</v>
      </c>
      <c r="R10" s="90"/>
      <c r="S10" s="91">
        <v>16736</v>
      </c>
      <c r="T10" s="89">
        <v>0</v>
      </c>
      <c r="U10" s="90"/>
      <c r="V10" s="91"/>
      <c r="W10" s="89"/>
      <c r="X10" s="90"/>
      <c r="Y10" s="91">
        <v>117360</v>
      </c>
      <c r="Z10" s="89">
        <v>0</v>
      </c>
      <c r="AA10" s="90"/>
      <c r="AB10" s="91"/>
      <c r="AC10" s="89"/>
      <c r="AD10" s="90"/>
      <c r="AE10" s="91">
        <v>26720</v>
      </c>
      <c r="AF10" s="89">
        <v>0</v>
      </c>
      <c r="AG10" s="90"/>
      <c r="AH10" s="91"/>
      <c r="AI10" s="89"/>
      <c r="AJ10" s="90"/>
      <c r="AK10" s="91">
        <v>87982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1470011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58184</v>
      </c>
      <c r="E11" s="89">
        <v>0</v>
      </c>
      <c r="F11" s="90"/>
      <c r="G11" s="88"/>
      <c r="H11" s="89"/>
      <c r="I11" s="90"/>
      <c r="J11" s="97">
        <v>17624</v>
      </c>
      <c r="K11" s="89">
        <v>0</v>
      </c>
      <c r="L11" s="101"/>
      <c r="M11" s="91">
        <v>3905</v>
      </c>
      <c r="N11" s="89">
        <v>0</v>
      </c>
      <c r="O11" s="90"/>
      <c r="P11" s="91">
        <v>3760</v>
      </c>
      <c r="Q11" s="89">
        <v>0</v>
      </c>
      <c r="R11" s="90"/>
      <c r="S11" s="91">
        <v>1123</v>
      </c>
      <c r="T11" s="89">
        <v>0</v>
      </c>
      <c r="U11" s="90"/>
      <c r="V11" s="91"/>
      <c r="W11" s="89"/>
      <c r="X11" s="90"/>
      <c r="Y11" s="91">
        <v>7780</v>
      </c>
      <c r="Z11" s="89">
        <v>0</v>
      </c>
      <c r="AA11" s="90"/>
      <c r="AB11" s="91"/>
      <c r="AC11" s="89"/>
      <c r="AD11" s="90"/>
      <c r="AE11" s="91">
        <v>1820</v>
      </c>
      <c r="AF11" s="89">
        <v>0</v>
      </c>
      <c r="AG11" s="90"/>
      <c r="AH11" s="91">
        <v>0</v>
      </c>
      <c r="AI11" s="89">
        <v>0</v>
      </c>
      <c r="AJ11" s="90"/>
      <c r="AK11" s="91">
        <v>3805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98001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590295</v>
      </c>
      <c r="E12" s="89">
        <v>0</v>
      </c>
      <c r="F12" s="90"/>
      <c r="G12" s="88"/>
      <c r="H12" s="89"/>
      <c r="I12" s="90"/>
      <c r="J12" s="97">
        <v>100500</v>
      </c>
      <c r="K12" s="89">
        <v>0</v>
      </c>
      <c r="L12" s="101"/>
      <c r="M12" s="91">
        <v>393750</v>
      </c>
      <c r="N12" s="89">
        <v>0</v>
      </c>
      <c r="O12" s="90"/>
      <c r="P12" s="91">
        <v>32550</v>
      </c>
      <c r="Q12" s="89">
        <v>0</v>
      </c>
      <c r="R12" s="90"/>
      <c r="S12" s="91">
        <v>116450</v>
      </c>
      <c r="T12" s="89">
        <v>0</v>
      </c>
      <c r="U12" s="90"/>
      <c r="V12" s="91"/>
      <c r="W12" s="89"/>
      <c r="X12" s="90"/>
      <c r="Y12" s="91">
        <v>47200</v>
      </c>
      <c r="Z12" s="89">
        <v>0</v>
      </c>
      <c r="AA12" s="90"/>
      <c r="AB12" s="91">
        <v>996350</v>
      </c>
      <c r="AC12" s="89">
        <v>0</v>
      </c>
      <c r="AD12" s="90"/>
      <c r="AE12" s="91">
        <v>632000</v>
      </c>
      <c r="AF12" s="89">
        <v>0</v>
      </c>
      <c r="AG12" s="90"/>
      <c r="AH12" s="91">
        <v>5930</v>
      </c>
      <c r="AI12" s="89">
        <v>0</v>
      </c>
      <c r="AJ12" s="90"/>
      <c r="AK12" s="91">
        <v>737570</v>
      </c>
      <c r="AL12" s="89">
        <v>0</v>
      </c>
      <c r="AM12" s="90"/>
      <c r="AN12" s="91"/>
      <c r="AO12" s="89"/>
      <c r="AP12" s="90"/>
      <c r="AQ12" s="91">
        <v>15000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3667595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69550</v>
      </c>
      <c r="E13" s="89">
        <v>0</v>
      </c>
      <c r="F13" s="90"/>
      <c r="G13" s="88"/>
      <c r="H13" s="89"/>
      <c r="I13" s="90"/>
      <c r="J13" s="97">
        <v>3050</v>
      </c>
      <c r="K13" s="89">
        <v>0</v>
      </c>
      <c r="L13" s="101"/>
      <c r="M13" s="91">
        <v>165100</v>
      </c>
      <c r="N13" s="89">
        <v>0</v>
      </c>
      <c r="O13" s="90"/>
      <c r="P13" s="91">
        <v>57900</v>
      </c>
      <c r="Q13" s="89">
        <v>0</v>
      </c>
      <c r="R13" s="90"/>
      <c r="S13" s="91">
        <v>30000</v>
      </c>
      <c r="T13" s="89">
        <v>0</v>
      </c>
      <c r="U13" s="90"/>
      <c r="V13" s="91"/>
      <c r="W13" s="89"/>
      <c r="X13" s="90"/>
      <c r="Y13" s="91">
        <v>11500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202100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542200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28090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28090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141400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464147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605547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1570330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383746</v>
      </c>
      <c r="K20" s="78">
        <f t="shared" si="1"/>
        <v>0</v>
      </c>
      <c r="L20" s="77">
        <f t="shared" si="1"/>
        <v>0</v>
      </c>
      <c r="M20" s="98">
        <f t="shared" si="1"/>
        <v>739309</v>
      </c>
      <c r="N20" s="78">
        <f t="shared" si="1"/>
        <v>0</v>
      </c>
      <c r="O20" s="77">
        <f t="shared" si="1"/>
        <v>0</v>
      </c>
      <c r="P20" s="98">
        <f t="shared" si="1"/>
        <v>165396</v>
      </c>
      <c r="Q20" s="78">
        <f t="shared" si="1"/>
        <v>0</v>
      </c>
      <c r="R20" s="77">
        <f t="shared" si="1"/>
        <v>0</v>
      </c>
      <c r="S20" s="98">
        <f t="shared" si="1"/>
        <v>164309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183840</v>
      </c>
      <c r="Z20" s="78">
        <f t="shared" si="1"/>
        <v>0</v>
      </c>
      <c r="AA20" s="77">
        <f t="shared" si="1"/>
        <v>0</v>
      </c>
      <c r="AB20" s="98">
        <f t="shared" si="1"/>
        <v>996350</v>
      </c>
      <c r="AC20" s="78">
        <f t="shared" si="1"/>
        <v>0</v>
      </c>
      <c r="AD20" s="77">
        <f t="shared" si="1"/>
        <v>0</v>
      </c>
      <c r="AE20" s="98">
        <f t="shared" si="1"/>
        <v>660540</v>
      </c>
      <c r="AF20" s="78">
        <f t="shared" si="1"/>
        <v>0</v>
      </c>
      <c r="AG20" s="77">
        <f t="shared" si="1"/>
        <v>0</v>
      </c>
      <c r="AH20" s="98">
        <f t="shared" si="1"/>
        <v>5930</v>
      </c>
      <c r="AI20" s="78">
        <f t="shared" si="1"/>
        <v>0</v>
      </c>
      <c r="AJ20" s="77">
        <f t="shared" si="1"/>
        <v>0</v>
      </c>
      <c r="AK20" s="98">
        <f t="shared" si="1"/>
        <v>1031457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18000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464147</v>
      </c>
      <c r="BJ20" s="78">
        <f t="shared" si="1"/>
        <v>0</v>
      </c>
      <c r="BK20" s="77">
        <f t="shared" si="1"/>
        <v>0</v>
      </c>
      <c r="BL20" s="98">
        <f t="shared" si="1"/>
        <v>28090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6411444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135000</v>
      </c>
      <c r="E24" s="89">
        <v>0</v>
      </c>
      <c r="F24" s="90"/>
      <c r="G24" s="88"/>
      <c r="H24" s="89"/>
      <c r="I24" s="90"/>
      <c r="J24" s="97">
        <v>3000</v>
      </c>
      <c r="K24" s="89">
        <v>0</v>
      </c>
      <c r="L24" s="101"/>
      <c r="M24" s="97">
        <v>2000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135000</v>
      </c>
      <c r="AF24" s="89">
        <v>0</v>
      </c>
      <c r="AG24" s="101"/>
      <c r="AH24" s="97">
        <v>0</v>
      </c>
      <c r="AI24" s="89">
        <v>0</v>
      </c>
      <c r="AJ24" s="101"/>
      <c r="AK24" s="97">
        <v>100000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375000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35000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135000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3000</v>
      </c>
      <c r="K28" s="78">
        <f t="shared" si="3"/>
        <v>0</v>
      </c>
      <c r="L28" s="77">
        <f t="shared" si="3"/>
        <v>0</v>
      </c>
      <c r="M28" s="98">
        <f t="shared" si="3"/>
        <v>2000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135000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192970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192970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192970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192970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913050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913050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/>
      <c r="BU50" s="76"/>
      <c r="BV50" s="85">
        <f t="shared" si="9"/>
        <v>70000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983050</v>
      </c>
      <c r="BS51" s="78">
        <f>BS49+BS50</f>
        <v>0</v>
      </c>
      <c r="BT51" s="77">
        <f>BT49+BT50</f>
        <v>0</v>
      </c>
      <c r="BU51" s="85"/>
      <c r="BV51" s="85">
        <f>BV49+BV50</f>
        <v>983050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1705330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386746</v>
      </c>
      <c r="K53" s="86">
        <f t="shared" si="11"/>
        <v>0</v>
      </c>
      <c r="L53" s="86">
        <f t="shared" si="11"/>
        <v>0</v>
      </c>
      <c r="M53" s="86">
        <f t="shared" si="11"/>
        <v>741309</v>
      </c>
      <c r="N53" s="86">
        <f t="shared" si="11"/>
        <v>0</v>
      </c>
      <c r="O53" s="86">
        <f t="shared" si="11"/>
        <v>0</v>
      </c>
      <c r="P53" s="86">
        <f t="shared" si="11"/>
        <v>165396</v>
      </c>
      <c r="Q53" s="86">
        <f t="shared" si="11"/>
        <v>0</v>
      </c>
      <c r="R53" s="86">
        <f t="shared" si="11"/>
        <v>0</v>
      </c>
      <c r="S53" s="86">
        <f t="shared" si="11"/>
        <v>164309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218840</v>
      </c>
      <c r="Z53" s="86">
        <f t="shared" si="11"/>
        <v>0</v>
      </c>
      <c r="AA53" s="86">
        <f t="shared" si="11"/>
        <v>0</v>
      </c>
      <c r="AB53" s="86">
        <f t="shared" si="11"/>
        <v>996350</v>
      </c>
      <c r="AC53" s="86">
        <f t="shared" si="11"/>
        <v>0</v>
      </c>
      <c r="AD53" s="86">
        <f t="shared" si="11"/>
        <v>0</v>
      </c>
      <c r="AE53" s="86">
        <f t="shared" si="11"/>
        <v>795540</v>
      </c>
      <c r="AF53" s="86">
        <f t="shared" si="11"/>
        <v>0</v>
      </c>
      <c r="AG53" s="86">
        <f t="shared" si="11"/>
        <v>0</v>
      </c>
      <c r="AH53" s="86">
        <f t="shared" si="11"/>
        <v>5930</v>
      </c>
      <c r="AI53" s="86">
        <f t="shared" si="11"/>
        <v>0</v>
      </c>
      <c r="AJ53" s="86">
        <f t="shared" si="11"/>
        <v>0</v>
      </c>
      <c r="AK53" s="86">
        <f t="shared" si="11"/>
        <v>1141457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18000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464147</v>
      </c>
      <c r="BJ53" s="86">
        <f t="shared" si="11"/>
        <v>0</v>
      </c>
      <c r="BK53" s="86">
        <f t="shared" si="11"/>
        <v>0</v>
      </c>
      <c r="BL53" s="86">
        <f t="shared" si="11"/>
        <v>221060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983050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8007464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2020-01-08T16:27:23Z</dcterms:modified>
  <cp:category/>
  <cp:version/>
  <cp:contentType/>
  <cp:contentStatus/>
</cp:coreProperties>
</file>