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<sst xmlns="http://schemas.openxmlformats.org/spreadsheetml/2006/main" count="870" uniqueCount="149">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</sst>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95244.40999999999</v>
      </c>
      <c r="E5" s="38"/>
    </row>
    <row r="6" spans="2:5" ht="14.25">
      <c r="B6" s="8"/>
      <c r="C6" s="5" t="s">
        <v>5</v>
      </c>
      <c r="D6" s="39">
        <v>77908.7</v>
      </c>
      <c r="E6" s="40"/>
    </row>
    <row r="7" spans="2:5" ht="14.25">
      <c r="B7" s="8"/>
      <c r="C7" s="5" t="s">
        <v>6</v>
      </c>
      <c r="D7" s="39">
        <v>240000</v>
      </c>
      <c r="E7" s="40"/>
    </row>
    <row r="8" spans="2:5" ht="15" thickBot="1">
      <c r="B8" s="9"/>
      <c r="C8" s="6" t="s">
        <v>7</v>
      </c>
      <c r="D8" s="41"/>
      <c r="E8" s="42">
        <v>2347648.42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4121812.0399999996</v>
      </c>
      <c r="E10" s="45">
        <v>3454345.18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461215</v>
      </c>
      <c r="E14" s="45">
        <v>488420.11000000004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4583027.039999999</v>
      </c>
      <c r="E16" s="51">
        <f>E10+E11+E12+E13+E14+E15</f>
        <v>3942765.29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233226.41999999998</v>
      </c>
      <c r="E18" s="45">
        <v>207530.37</v>
      </c>
    </row>
    <row r="19" spans="2:5" ht="14.25">
      <c r="B19" s="13">
        <v>20102</v>
      </c>
      <c r="C19" s="54" t="s">
        <v>21</v>
      </c>
      <c r="D19" s="39">
        <v>5364.08</v>
      </c>
      <c r="E19" s="50">
        <v>5344.51</v>
      </c>
    </row>
    <row r="20" spans="2:5" ht="14.25">
      <c r="B20" s="13">
        <v>20103</v>
      </c>
      <c r="C20" s="54" t="s">
        <v>22</v>
      </c>
      <c r="D20" s="39">
        <v>7396</v>
      </c>
      <c r="E20" s="59">
        <v>12466.5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245986.49999999997</v>
      </c>
      <c r="E23" s="51">
        <f>E18+E19+E20+E21+E22</f>
        <v>225341.38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983645.4199999999</v>
      </c>
      <c r="E25" s="45">
        <v>873991.52</v>
      </c>
    </row>
    <row r="26" spans="2:5" ht="14.25">
      <c r="B26" s="13">
        <v>30200</v>
      </c>
      <c r="C26" s="54" t="s">
        <v>28</v>
      </c>
      <c r="D26" s="39">
        <v>247950.99</v>
      </c>
      <c r="E26" s="45">
        <v>132335.88</v>
      </c>
    </row>
    <row r="27" spans="2:5" ht="14.25">
      <c r="B27" s="13">
        <v>30300</v>
      </c>
      <c r="C27" s="54" t="s">
        <v>29</v>
      </c>
      <c r="D27" s="39">
        <v>3309.7400000000002</v>
      </c>
      <c r="E27" s="45">
        <v>3308.1299999999997</v>
      </c>
    </row>
    <row r="28" spans="2:5" ht="14.25">
      <c r="B28" s="13">
        <v>30400</v>
      </c>
      <c r="C28" s="54" t="s">
        <v>30</v>
      </c>
      <c r="D28" s="49">
        <v>92758</v>
      </c>
      <c r="E28" s="45">
        <v>0</v>
      </c>
    </row>
    <row r="29" spans="2:5" ht="14.25">
      <c r="B29" s="13">
        <v>30500</v>
      </c>
      <c r="C29" s="54" t="s">
        <v>31</v>
      </c>
      <c r="D29" s="60">
        <v>286568.57999999996</v>
      </c>
      <c r="E29" s="50">
        <v>448160.42</v>
      </c>
    </row>
    <row r="30" spans="2:5" ht="15" thickBot="1">
      <c r="B30" s="16">
        <v>30000</v>
      </c>
      <c r="C30" s="15" t="s">
        <v>32</v>
      </c>
      <c r="D30" s="48">
        <f>D25+D26+D27+D28+D29</f>
        <v>1614232.73</v>
      </c>
      <c r="E30" s="51">
        <f>E25+E26+E27+E28+E29</f>
        <v>1457795.95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3865.33</v>
      </c>
      <c r="E33" s="59">
        <v>3865.33</v>
      </c>
    </row>
    <row r="34" spans="2:5" ht="14.25">
      <c r="B34" s="13">
        <v>40300</v>
      </c>
      <c r="C34" s="54" t="s">
        <v>37</v>
      </c>
      <c r="D34" s="61">
        <v>173878</v>
      </c>
      <c r="E34" s="45">
        <v>176878</v>
      </c>
    </row>
    <row r="35" spans="2:5" ht="14.25">
      <c r="B35" s="13">
        <v>40400</v>
      </c>
      <c r="C35" s="54" t="s">
        <v>38</v>
      </c>
      <c r="D35" s="39">
        <v>12006.5</v>
      </c>
      <c r="E35" s="45">
        <v>12006.5</v>
      </c>
    </row>
    <row r="36" spans="2:5" ht="14.25">
      <c r="B36" s="13">
        <v>40500</v>
      </c>
      <c r="C36" s="54" t="s">
        <v>39</v>
      </c>
      <c r="D36" s="49">
        <v>805057.0900000002</v>
      </c>
      <c r="E36" s="50">
        <v>805057.0900000002</v>
      </c>
    </row>
    <row r="37" spans="2:5" ht="15" thickBot="1">
      <c r="B37" s="16">
        <v>40000</v>
      </c>
      <c r="C37" s="15" t="s">
        <v>40</v>
      </c>
      <c r="D37" s="48">
        <f>D32+D33+D34+D35+D36</f>
        <v>994806.9200000002</v>
      </c>
      <c r="E37" s="51">
        <f>E32+E33+E34+E35+E36</f>
        <v>997806.9200000002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>
        <v>0</v>
      </c>
      <c r="E39" s="45">
        <v>0</v>
      </c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648865.7999999998</v>
      </c>
      <c r="E54" s="45">
        <v>649119.1199999998</v>
      </c>
    </row>
    <row r="55" spans="2:5" ht="14.25">
      <c r="B55" s="13">
        <v>90200</v>
      </c>
      <c r="C55" s="54" t="s">
        <v>62</v>
      </c>
      <c r="D55" s="61">
        <v>12747.800000000001</v>
      </c>
      <c r="E55" s="62">
        <v>12836.61</v>
      </c>
    </row>
    <row r="56" spans="2:5" ht="15" thickBot="1">
      <c r="B56" s="16">
        <v>90000</v>
      </c>
      <c r="C56" s="15" t="s">
        <v>63</v>
      </c>
      <c r="D56" s="48">
        <f>D54+D55</f>
        <v>661613.5999999999</v>
      </c>
      <c r="E56" s="51">
        <f>E54+E55</f>
        <v>661955.7299999997</v>
      </c>
    </row>
    <row r="57" spans="2:5" ht="15" thickBot="1" thickTop="1">
      <c r="B57" s="109" t="s">
        <v>64</v>
      </c>
      <c r="C57" s="110"/>
      <c r="D57" s="52">
        <f>D16+D23+D30+D37+D43+D49+D52+D56</f>
        <v>8099666.789999999</v>
      </c>
      <c r="E57" s="55">
        <f>E16+E23+E30+E37+E43+E49+E52+E56</f>
        <v>7285665.27</v>
      </c>
    </row>
    <row r="58" spans="2:5" ht="15" thickBot="1" thickTop="1">
      <c r="B58" s="109" t="s">
        <v>65</v>
      </c>
      <c r="C58" s="110"/>
      <c r="D58" s="52">
        <f>D57+D5+D6+D7+D8</f>
        <v>8512819.899999999</v>
      </c>
      <c r="E58" s="55">
        <f>E57+E5+E6+E7+E8</f>
        <v>9633313.69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620017.8399999999</v>
      </c>
      <c r="E10" s="89">
        <v>60480.750000000015</v>
      </c>
      <c r="F10" s="90">
        <v>622696.9499999997</v>
      </c>
      <c r="G10" s="88"/>
      <c r="H10" s="89"/>
      <c r="I10" s="90"/>
      <c r="J10" s="97">
        <v>241478.32</v>
      </c>
      <c r="K10" s="89">
        <v>4785.25</v>
      </c>
      <c r="L10" s="101">
        <v>243596.55000000002</v>
      </c>
      <c r="M10" s="91">
        <v>162510.69999999998</v>
      </c>
      <c r="N10" s="89">
        <v>152.31</v>
      </c>
      <c r="O10" s="90">
        <v>162462.06999999998</v>
      </c>
      <c r="P10" s="91">
        <v>48665.79000000001</v>
      </c>
      <c r="Q10" s="89">
        <v>0</v>
      </c>
      <c r="R10" s="90">
        <v>48678.36000000001</v>
      </c>
      <c r="S10" s="91">
        <v>10360</v>
      </c>
      <c r="T10" s="89">
        <v>0</v>
      </c>
      <c r="U10" s="90">
        <v>12099.330000000002</v>
      </c>
      <c r="V10" s="91"/>
      <c r="W10" s="89"/>
      <c r="X10" s="90"/>
      <c r="Y10" s="91">
        <v>108482.69000000002</v>
      </c>
      <c r="Z10" s="89">
        <v>275.78</v>
      </c>
      <c r="AA10" s="90">
        <v>108474.00000000001</v>
      </c>
      <c r="AB10" s="91"/>
      <c r="AC10" s="89"/>
      <c r="AD10" s="90"/>
      <c r="AE10" s="91">
        <v>6189.1</v>
      </c>
      <c r="AF10" s="89">
        <v>287.44</v>
      </c>
      <c r="AG10" s="90">
        <v>7079.879999999999</v>
      </c>
      <c r="AH10" s="91"/>
      <c r="AI10" s="89"/>
      <c r="AJ10" s="90"/>
      <c r="AK10" s="91">
        <v>94011.88</v>
      </c>
      <c r="AL10" s="89">
        <v>863.94</v>
      </c>
      <c r="AM10" s="90">
        <v>91711.01000000001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1291716.3199999998</v>
      </c>
      <c r="BW10" s="77">
        <f aca="true" t="shared" si="1" ref="BW10:BW19">E10+H10+K10+N10+Q10+T10+W10+Z10+AC10+AF10+AI10+AL10+AO10+AR10+AU10+AX10+BA10+BD10+BG10+BJ10+BM10+BP10+BS10</f>
        <v>66845.47000000002</v>
      </c>
      <c r="BX10" s="79">
        <f aca="true" t="shared" si="2" ref="BX10:BX19">F10+I10+L10+O10+R10+U10+X10+AA10+AD10+AG10+AJ10+AM10+AP10+AS10+AV10+AY10+BB10+BE10+BH10+BK10+BN10+BQ10+BT10</f>
        <v>1296798.1499999997</v>
      </c>
    </row>
    <row r="11" spans="2:76" ht="14.25">
      <c r="B11" s="13">
        <v>102</v>
      </c>
      <c r="C11" s="25" t="s">
        <v>92</v>
      </c>
      <c r="D11" s="88">
        <v>54369.66</v>
      </c>
      <c r="E11" s="89">
        <v>4761.28</v>
      </c>
      <c r="F11" s="90">
        <v>55631.65</v>
      </c>
      <c r="G11" s="88"/>
      <c r="H11" s="89"/>
      <c r="I11" s="90"/>
      <c r="J11" s="97">
        <v>16248.279999999997</v>
      </c>
      <c r="K11" s="89">
        <v>0</v>
      </c>
      <c r="L11" s="101">
        <v>15765.489999999998</v>
      </c>
      <c r="M11" s="91">
        <v>3303</v>
      </c>
      <c r="N11" s="89">
        <v>0</v>
      </c>
      <c r="O11" s="90">
        <v>1803</v>
      </c>
      <c r="P11" s="91">
        <v>2380.71</v>
      </c>
      <c r="Q11" s="89">
        <v>0</v>
      </c>
      <c r="R11" s="90">
        <v>2380.37</v>
      </c>
      <c r="S11" s="91">
        <v>700</v>
      </c>
      <c r="T11" s="89">
        <v>0</v>
      </c>
      <c r="U11" s="90">
        <v>700</v>
      </c>
      <c r="V11" s="91"/>
      <c r="W11" s="89"/>
      <c r="X11" s="90"/>
      <c r="Y11" s="91">
        <v>7247.18</v>
      </c>
      <c r="Z11" s="89">
        <v>0</v>
      </c>
      <c r="AA11" s="90">
        <v>7218.280000000001</v>
      </c>
      <c r="AB11" s="91"/>
      <c r="AC11" s="89"/>
      <c r="AD11" s="90"/>
      <c r="AE11" s="91">
        <v>409.99999999999994</v>
      </c>
      <c r="AF11" s="89">
        <v>0</v>
      </c>
      <c r="AG11" s="90">
        <v>611.25</v>
      </c>
      <c r="AH11" s="91">
        <v>0</v>
      </c>
      <c r="AI11" s="89">
        <v>0</v>
      </c>
      <c r="AJ11" s="90">
        <v>0</v>
      </c>
      <c r="AK11" s="91">
        <v>6325.17</v>
      </c>
      <c r="AL11" s="89">
        <v>0</v>
      </c>
      <c r="AM11" s="90">
        <v>6266.95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90984.00000000001</v>
      </c>
      <c r="BW11" s="77">
        <f t="shared" si="1"/>
        <v>4761.28</v>
      </c>
      <c r="BX11" s="79">
        <f t="shared" si="2"/>
        <v>90376.98999999999</v>
      </c>
    </row>
    <row r="12" spans="2:76" ht="14.25">
      <c r="B12" s="13">
        <v>103</v>
      </c>
      <c r="C12" s="25" t="s">
        <v>93</v>
      </c>
      <c r="D12" s="88">
        <v>640685.75</v>
      </c>
      <c r="E12" s="89">
        <v>16928.2</v>
      </c>
      <c r="F12" s="90">
        <v>633154.34</v>
      </c>
      <c r="G12" s="88"/>
      <c r="H12" s="89"/>
      <c r="I12" s="90"/>
      <c r="J12" s="97">
        <v>78536.28</v>
      </c>
      <c r="K12" s="89">
        <v>0</v>
      </c>
      <c r="L12" s="101">
        <v>88858.89</v>
      </c>
      <c r="M12" s="91">
        <v>744374.8400000002</v>
      </c>
      <c r="N12" s="89">
        <v>0</v>
      </c>
      <c r="O12" s="90">
        <v>743477.8099999999</v>
      </c>
      <c r="P12" s="91">
        <v>63159.62</v>
      </c>
      <c r="Q12" s="89">
        <v>0</v>
      </c>
      <c r="R12" s="90">
        <v>66366.02</v>
      </c>
      <c r="S12" s="91">
        <v>108486.6</v>
      </c>
      <c r="T12" s="89">
        <v>0</v>
      </c>
      <c r="U12" s="90">
        <v>104636.51000000001</v>
      </c>
      <c r="V12" s="91"/>
      <c r="W12" s="89"/>
      <c r="X12" s="90"/>
      <c r="Y12" s="91">
        <v>36410.6</v>
      </c>
      <c r="Z12" s="89">
        <v>0</v>
      </c>
      <c r="AA12" s="90">
        <v>27742.76</v>
      </c>
      <c r="AB12" s="91">
        <v>786265.66</v>
      </c>
      <c r="AC12" s="89">
        <v>0</v>
      </c>
      <c r="AD12" s="90">
        <v>804896.92</v>
      </c>
      <c r="AE12" s="91">
        <v>597138.38</v>
      </c>
      <c r="AF12" s="89">
        <v>0</v>
      </c>
      <c r="AG12" s="90">
        <v>570755.0499999999</v>
      </c>
      <c r="AH12" s="91">
        <v>3865.2999999999997</v>
      </c>
      <c r="AI12" s="89">
        <v>0</v>
      </c>
      <c r="AJ12" s="90">
        <v>4938.78</v>
      </c>
      <c r="AK12" s="91">
        <v>683754.0799999998</v>
      </c>
      <c r="AL12" s="89">
        <v>0</v>
      </c>
      <c r="AM12" s="90">
        <v>887621.1599999998</v>
      </c>
      <c r="AN12" s="91"/>
      <c r="AO12" s="89"/>
      <c r="AP12" s="90"/>
      <c r="AQ12" s="91">
        <v>8437.52</v>
      </c>
      <c r="AR12" s="89">
        <v>0</v>
      </c>
      <c r="AS12" s="90">
        <v>7376.12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3751114.6300000004</v>
      </c>
      <c r="BW12" s="77">
        <f t="shared" si="1"/>
        <v>16928.2</v>
      </c>
      <c r="BX12" s="79">
        <f t="shared" si="2"/>
        <v>3939824.3599999994</v>
      </c>
    </row>
    <row r="13" spans="2:76" ht="14.25">
      <c r="B13" s="13">
        <v>104</v>
      </c>
      <c r="C13" s="25" t="s">
        <v>19</v>
      </c>
      <c r="D13" s="88">
        <v>60321.04</v>
      </c>
      <c r="E13" s="89">
        <v>0</v>
      </c>
      <c r="F13" s="90">
        <v>58314.079999999994</v>
      </c>
      <c r="G13" s="88"/>
      <c r="H13" s="89"/>
      <c r="I13" s="90"/>
      <c r="J13" s="97">
        <v>200</v>
      </c>
      <c r="K13" s="89">
        <v>0</v>
      </c>
      <c r="L13" s="101">
        <v>1525</v>
      </c>
      <c r="M13" s="91">
        <v>167751.75</v>
      </c>
      <c r="N13" s="89">
        <v>0</v>
      </c>
      <c r="O13" s="90">
        <v>176438.47999999998</v>
      </c>
      <c r="P13" s="91">
        <v>56660.8</v>
      </c>
      <c r="Q13" s="89">
        <v>0</v>
      </c>
      <c r="R13" s="90">
        <v>53596.28</v>
      </c>
      <c r="S13" s="91">
        <v>30401.72</v>
      </c>
      <c r="T13" s="89">
        <v>0</v>
      </c>
      <c r="U13" s="90">
        <v>24574.180000000004</v>
      </c>
      <c r="V13" s="91"/>
      <c r="W13" s="89"/>
      <c r="X13" s="90"/>
      <c r="Y13" s="91">
        <v>11957.070000000002</v>
      </c>
      <c r="Z13" s="89">
        <v>0</v>
      </c>
      <c r="AA13" s="90">
        <v>11398.52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1850.6</v>
      </c>
      <c r="AK13" s="91">
        <v>171774.32</v>
      </c>
      <c r="AL13" s="89">
        <v>0</v>
      </c>
      <c r="AM13" s="90">
        <v>173038.66</v>
      </c>
      <c r="AN13" s="91"/>
      <c r="AO13" s="89"/>
      <c r="AP13" s="90"/>
      <c r="AQ13" s="91">
        <v>600</v>
      </c>
      <c r="AR13" s="89">
        <v>0</v>
      </c>
      <c r="AS13" s="90">
        <v>7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499666.70000000007</v>
      </c>
      <c r="BW13" s="77">
        <f t="shared" si="1"/>
        <v>0</v>
      </c>
      <c r="BX13" s="79">
        <f t="shared" si="2"/>
        <v>500742.79999999993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30967.850000000002</v>
      </c>
      <c r="BM16" s="89">
        <v>0</v>
      </c>
      <c r="BN16" s="90">
        <v>30967.850000000002</v>
      </c>
      <c r="BO16" s="91"/>
      <c r="BP16" s="89"/>
      <c r="BQ16" s="90"/>
      <c r="BR16" s="97"/>
      <c r="BS16" s="89"/>
      <c r="BT16" s="101"/>
      <c r="BU16" s="76"/>
      <c r="BV16" s="85">
        <f t="shared" si="0"/>
        <v>30967.850000000002</v>
      </c>
      <c r="BW16" s="77">
        <f t="shared" si="1"/>
        <v>0</v>
      </c>
      <c r="BX16" s="79">
        <f t="shared" si="2"/>
        <v>30967.850000000002</v>
      </c>
    </row>
    <row r="17" spans="2:76" ht="14.2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>
        <v>9667.35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9667.35</v>
      </c>
    </row>
    <row r="19" spans="2:76" ht="14.25">
      <c r="B19" s="13">
        <v>110</v>
      </c>
      <c r="C19" s="25" t="s">
        <v>98</v>
      </c>
      <c r="D19" s="88">
        <v>156598.87</v>
      </c>
      <c r="E19" s="89">
        <v>0</v>
      </c>
      <c r="F19" s="90">
        <v>161244.12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156598.87</v>
      </c>
      <c r="BW19" s="77">
        <f t="shared" si="1"/>
        <v>0</v>
      </c>
      <c r="BX19" s="79">
        <f t="shared" si="2"/>
        <v>161244.12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1531993.1600000001</v>
      </c>
      <c r="E20" s="78">
        <f t="shared" si="3"/>
        <v>82170.23000000001</v>
      </c>
      <c r="F20" s="79">
        <f t="shared" si="3"/>
        <v>1540708.4899999998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336462.88</v>
      </c>
      <c r="K20" s="78">
        <f t="shared" si="3"/>
        <v>4785.25</v>
      </c>
      <c r="L20" s="77">
        <f t="shared" si="3"/>
        <v>349745.93</v>
      </c>
      <c r="M20" s="98">
        <f t="shared" si="3"/>
        <v>1077940.29</v>
      </c>
      <c r="N20" s="78">
        <f t="shared" si="3"/>
        <v>152.31</v>
      </c>
      <c r="O20" s="77">
        <f t="shared" si="3"/>
        <v>1084181.3599999999</v>
      </c>
      <c r="P20" s="98">
        <f t="shared" si="3"/>
        <v>170866.92</v>
      </c>
      <c r="Q20" s="78">
        <f t="shared" si="3"/>
        <v>0</v>
      </c>
      <c r="R20" s="77">
        <f t="shared" si="3"/>
        <v>171021.03000000003</v>
      </c>
      <c r="S20" s="98">
        <f t="shared" si="3"/>
        <v>149948.32</v>
      </c>
      <c r="T20" s="78">
        <f t="shared" si="3"/>
        <v>0</v>
      </c>
      <c r="U20" s="77">
        <f t="shared" si="3"/>
        <v>142010.02000000002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164097.54000000004</v>
      </c>
      <c r="Z20" s="78">
        <f t="shared" si="3"/>
        <v>275.78</v>
      </c>
      <c r="AA20" s="77">
        <f t="shared" si="3"/>
        <v>154833.56</v>
      </c>
      <c r="AB20" s="98">
        <f t="shared" si="3"/>
        <v>786265.66</v>
      </c>
      <c r="AC20" s="78">
        <f t="shared" si="3"/>
        <v>0</v>
      </c>
      <c r="AD20" s="77">
        <f t="shared" si="3"/>
        <v>804896.92</v>
      </c>
      <c r="AE20" s="98">
        <f t="shared" si="3"/>
        <v>603737.48</v>
      </c>
      <c r="AF20" s="78">
        <f t="shared" si="3"/>
        <v>287.44</v>
      </c>
      <c r="AG20" s="77">
        <f t="shared" si="3"/>
        <v>578446.1799999999</v>
      </c>
      <c r="AH20" s="98">
        <f t="shared" si="3"/>
        <v>3865.2999999999997</v>
      </c>
      <c r="AI20" s="78">
        <f t="shared" si="3"/>
        <v>0</v>
      </c>
      <c r="AJ20" s="77">
        <f t="shared" si="3"/>
        <v>6789.379999999999</v>
      </c>
      <c r="AK20" s="98">
        <f t="shared" si="3"/>
        <v>955865.45</v>
      </c>
      <c r="AL20" s="78">
        <f t="shared" si="3"/>
        <v>863.94</v>
      </c>
      <c r="AM20" s="77">
        <f t="shared" si="3"/>
        <v>1158637.7799999998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9037.52</v>
      </c>
      <c r="AR20" s="78">
        <f t="shared" si="3"/>
        <v>0</v>
      </c>
      <c r="AS20" s="77">
        <f t="shared" si="3"/>
        <v>7383.12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30967.850000000002</v>
      </c>
      <c r="BM20" s="78">
        <f t="shared" si="3"/>
        <v>0</v>
      </c>
      <c r="BN20" s="77">
        <f t="shared" si="3"/>
        <v>30967.850000000002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5821048.37</v>
      </c>
      <c r="BW20" s="77">
        <f>BW10+BW11+BW12+BW13+BW14+BW15+BW16+BW17+BW18+BW19</f>
        <v>88534.95000000001</v>
      </c>
      <c r="BX20" s="95">
        <f>BX10+BX11+BX12+BX13+BX14+BX15+BX16+BX17+BX18+BX19</f>
        <v>6029621.619999998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212548.75999999995</v>
      </c>
      <c r="E24" s="89">
        <v>71172.23999999999</v>
      </c>
      <c r="F24" s="90">
        <v>136877.69999999998</v>
      </c>
      <c r="G24" s="88"/>
      <c r="H24" s="89"/>
      <c r="I24" s="90"/>
      <c r="J24" s="97">
        <v>37240.5</v>
      </c>
      <c r="K24" s="89">
        <v>0</v>
      </c>
      <c r="L24" s="101">
        <v>26676.89</v>
      </c>
      <c r="M24" s="97">
        <v>70233.26999999999</v>
      </c>
      <c r="N24" s="89">
        <v>0</v>
      </c>
      <c r="O24" s="101">
        <v>72469.65</v>
      </c>
      <c r="P24" s="97">
        <v>0</v>
      </c>
      <c r="Q24" s="89">
        <v>0</v>
      </c>
      <c r="R24" s="101">
        <v>0</v>
      </c>
      <c r="S24" s="97">
        <v>45421.58</v>
      </c>
      <c r="T24" s="89">
        <v>11342</v>
      </c>
      <c r="U24" s="101">
        <v>40110.36</v>
      </c>
      <c r="V24" s="97"/>
      <c r="W24" s="89"/>
      <c r="X24" s="101"/>
      <c r="Y24" s="97">
        <v>0</v>
      </c>
      <c r="Z24" s="89">
        <v>0</v>
      </c>
      <c r="AA24" s="101">
        <v>9888.73</v>
      </c>
      <c r="AB24" s="97">
        <v>55480</v>
      </c>
      <c r="AC24" s="89">
        <v>31086.03</v>
      </c>
      <c r="AD24" s="101">
        <v>55480</v>
      </c>
      <c r="AE24" s="97">
        <v>492997.05</v>
      </c>
      <c r="AF24" s="89">
        <v>92470</v>
      </c>
      <c r="AG24" s="101">
        <v>455949.41000000003</v>
      </c>
      <c r="AH24" s="97">
        <v>10973.17</v>
      </c>
      <c r="AI24" s="89">
        <v>0</v>
      </c>
      <c r="AJ24" s="101">
        <v>10973.17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924894.33</v>
      </c>
      <c r="BW24" s="77">
        <f t="shared" si="4"/>
        <v>206070.27</v>
      </c>
      <c r="BX24" s="79">
        <f t="shared" si="4"/>
        <v>808425.91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23214.71</v>
      </c>
      <c r="Z25" s="89">
        <v>0</v>
      </c>
      <c r="AA25" s="101">
        <v>19058.43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23214.71</v>
      </c>
      <c r="BW25" s="77">
        <f t="shared" si="4"/>
        <v>0</v>
      </c>
      <c r="BX25" s="79">
        <f t="shared" si="4"/>
        <v>19058.43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212548.75999999995</v>
      </c>
      <c r="E28" s="78">
        <f t="shared" si="5"/>
        <v>71172.23999999999</v>
      </c>
      <c r="F28" s="79">
        <f t="shared" si="5"/>
        <v>136877.69999999998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37240.5</v>
      </c>
      <c r="K28" s="78">
        <f t="shared" si="5"/>
        <v>0</v>
      </c>
      <c r="L28" s="77">
        <f t="shared" si="5"/>
        <v>26676.89</v>
      </c>
      <c r="M28" s="98">
        <f t="shared" si="5"/>
        <v>70233.26999999999</v>
      </c>
      <c r="N28" s="78">
        <f t="shared" si="5"/>
        <v>0</v>
      </c>
      <c r="O28" s="77">
        <f t="shared" si="5"/>
        <v>72469.65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45421.58</v>
      </c>
      <c r="T28" s="78">
        <f t="shared" si="5"/>
        <v>11342</v>
      </c>
      <c r="U28" s="77">
        <f t="shared" si="5"/>
        <v>40110.36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23214.71</v>
      </c>
      <c r="Z28" s="78">
        <f t="shared" si="5"/>
        <v>0</v>
      </c>
      <c r="AA28" s="77">
        <f t="shared" si="5"/>
        <v>28947.16</v>
      </c>
      <c r="AB28" s="98">
        <f t="shared" si="5"/>
        <v>55480</v>
      </c>
      <c r="AC28" s="78">
        <f t="shared" si="5"/>
        <v>31086.03</v>
      </c>
      <c r="AD28" s="77">
        <f t="shared" si="5"/>
        <v>55480</v>
      </c>
      <c r="AE28" s="98">
        <f t="shared" si="5"/>
        <v>492997.05</v>
      </c>
      <c r="AF28" s="78">
        <f t="shared" si="5"/>
        <v>92470</v>
      </c>
      <c r="AG28" s="77">
        <f t="shared" si="5"/>
        <v>455949.41000000003</v>
      </c>
      <c r="AH28" s="98">
        <f t="shared" si="5"/>
        <v>10973.17</v>
      </c>
      <c r="AI28" s="78">
        <f t="shared" si="5"/>
        <v>0</v>
      </c>
      <c r="AJ28" s="77">
        <f aca="true" t="shared" si="6" ref="AJ28:BO28">AJ23+AJ24+AJ25+AJ26+AJ27</f>
        <v>10973.17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948109.0399999999</v>
      </c>
      <c r="BW28" s="77">
        <f>BW23+BW24+BW25+BW26+BW27</f>
        <v>206070.27</v>
      </c>
      <c r="BX28" s="95">
        <f>BX23+BX24+BX25+BX26+BX27</f>
        <v>827484.3400000001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220819.47999999998</v>
      </c>
      <c r="BM40" s="89">
        <v>0</v>
      </c>
      <c r="BN40" s="101">
        <v>220819.47999999998</v>
      </c>
      <c r="BO40" s="97"/>
      <c r="BP40" s="89"/>
      <c r="BQ40" s="101"/>
      <c r="BR40" s="97"/>
      <c r="BS40" s="89"/>
      <c r="BT40" s="101"/>
      <c r="BU40" s="76"/>
      <c r="BV40" s="85">
        <f t="shared" si="10"/>
        <v>220819.47999999998</v>
      </c>
      <c r="BW40" s="77">
        <f t="shared" si="10"/>
        <v>0</v>
      </c>
      <c r="BX40" s="79">
        <f t="shared" si="10"/>
        <v>220819.47999999998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220819.47999999998</v>
      </c>
      <c r="BM42" s="78">
        <f t="shared" si="12"/>
        <v>0</v>
      </c>
      <c r="BN42" s="77">
        <f t="shared" si="12"/>
        <v>220819.47999999998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220819.47999999998</v>
      </c>
      <c r="BW42" s="77">
        <f>BW38+BW39+BW40+BW41</f>
        <v>0</v>
      </c>
      <c r="BX42" s="95">
        <f>BX38+BX39+BX40+BX41</f>
        <v>220819.47999999998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648865.8</v>
      </c>
      <c r="BS49" s="89">
        <v>0</v>
      </c>
      <c r="BT49" s="101">
        <v>673023.1599999999</v>
      </c>
      <c r="BU49" s="76"/>
      <c r="BV49" s="85">
        <f aca="true" t="shared" si="15" ref="BV49:BX50">D49+G49+J49+M49+P49+S49+V49+Y49+AB49+AE49+AH49+AK49+AN49+AQ49+AT49+AW49+AZ49+BC49+BF49+BI49+BL49+BO49+BR49</f>
        <v>648865.8</v>
      </c>
      <c r="BW49" s="77">
        <f t="shared" si="15"/>
        <v>0</v>
      </c>
      <c r="BX49" s="79">
        <f t="shared" si="15"/>
        <v>673023.1599999999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12747.8</v>
      </c>
      <c r="BS50" s="89">
        <v>0</v>
      </c>
      <c r="BT50" s="101">
        <v>5649.86</v>
      </c>
      <c r="BU50" s="76"/>
      <c r="BV50" s="85">
        <f t="shared" si="15"/>
        <v>12747.8</v>
      </c>
      <c r="BW50" s="77">
        <f t="shared" si="15"/>
        <v>0</v>
      </c>
      <c r="BX50" s="79">
        <f t="shared" si="15"/>
        <v>5649.86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661613.6000000001</v>
      </c>
      <c r="BS51" s="78">
        <f>BS49+BS50</f>
        <v>0</v>
      </c>
      <c r="BT51" s="77">
        <f>BT49+BT50</f>
        <v>678673.0199999999</v>
      </c>
      <c r="BU51" s="85"/>
      <c r="BV51" s="85">
        <f>BV49+BV50</f>
        <v>661613.6000000001</v>
      </c>
      <c r="BW51" s="77">
        <f>BW49+BW50</f>
        <v>0</v>
      </c>
      <c r="BX51" s="95">
        <f>BX49+BX50</f>
        <v>678673.0199999999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1744541.9200000002</v>
      </c>
      <c r="E53" s="86">
        <f t="shared" si="18"/>
        <v>153342.47</v>
      </c>
      <c r="F53" s="86">
        <f t="shared" si="18"/>
        <v>1677586.1899999997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373703.38</v>
      </c>
      <c r="K53" s="86">
        <f t="shared" si="18"/>
        <v>4785.25</v>
      </c>
      <c r="L53" s="86">
        <f t="shared" si="18"/>
        <v>376422.82</v>
      </c>
      <c r="M53" s="86">
        <f t="shared" si="18"/>
        <v>1148173.56</v>
      </c>
      <c r="N53" s="86">
        <f t="shared" si="18"/>
        <v>152.31</v>
      </c>
      <c r="O53" s="86">
        <f t="shared" si="18"/>
        <v>1156651.0099999998</v>
      </c>
      <c r="P53" s="86">
        <f t="shared" si="18"/>
        <v>170866.92</v>
      </c>
      <c r="Q53" s="86">
        <f t="shared" si="18"/>
        <v>0</v>
      </c>
      <c r="R53" s="86">
        <f t="shared" si="18"/>
        <v>171021.03000000003</v>
      </c>
      <c r="S53" s="86">
        <f t="shared" si="18"/>
        <v>195369.90000000002</v>
      </c>
      <c r="T53" s="86">
        <f t="shared" si="18"/>
        <v>11342</v>
      </c>
      <c r="U53" s="86">
        <f t="shared" si="18"/>
        <v>182120.38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187312.25000000003</v>
      </c>
      <c r="Z53" s="86">
        <f t="shared" si="18"/>
        <v>275.78</v>
      </c>
      <c r="AA53" s="86">
        <f t="shared" si="18"/>
        <v>183780.72</v>
      </c>
      <c r="AB53" s="86">
        <f t="shared" si="18"/>
        <v>841745.66</v>
      </c>
      <c r="AC53" s="86">
        <f t="shared" si="18"/>
        <v>31086.03</v>
      </c>
      <c r="AD53" s="86">
        <f t="shared" si="18"/>
        <v>860376.92</v>
      </c>
      <c r="AE53" s="86">
        <f t="shared" si="18"/>
        <v>1096734.53</v>
      </c>
      <c r="AF53" s="86">
        <f t="shared" si="18"/>
        <v>92757.44</v>
      </c>
      <c r="AG53" s="86">
        <f t="shared" si="18"/>
        <v>1034395.59</v>
      </c>
      <c r="AH53" s="86">
        <f t="shared" si="18"/>
        <v>14838.47</v>
      </c>
      <c r="AI53" s="86">
        <f t="shared" si="18"/>
        <v>0</v>
      </c>
      <c r="AJ53" s="86">
        <f aca="true" t="shared" si="19" ref="AJ53:BT53">AJ20+AJ28+AJ35+AJ42+AJ46+AJ51</f>
        <v>17762.55</v>
      </c>
      <c r="AK53" s="86">
        <f t="shared" si="19"/>
        <v>955865.45</v>
      </c>
      <c r="AL53" s="86">
        <f t="shared" si="19"/>
        <v>863.94</v>
      </c>
      <c r="AM53" s="86">
        <f t="shared" si="19"/>
        <v>1158637.7799999998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9037.52</v>
      </c>
      <c r="AR53" s="86">
        <f t="shared" si="19"/>
        <v>0</v>
      </c>
      <c r="AS53" s="86">
        <f t="shared" si="19"/>
        <v>7383.12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251787.33</v>
      </c>
      <c r="BM53" s="86">
        <f t="shared" si="19"/>
        <v>0</v>
      </c>
      <c r="BN53" s="86">
        <f t="shared" si="19"/>
        <v>251787.33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661613.6000000001</v>
      </c>
      <c r="BS53" s="86">
        <f t="shared" si="19"/>
        <v>0</v>
      </c>
      <c r="BT53" s="86">
        <f t="shared" si="19"/>
        <v>678673.0199999999</v>
      </c>
      <c r="BU53" s="86">
        <f>BU8</f>
        <v>0</v>
      </c>
      <c r="BV53" s="102">
        <f>BV8+BV20+BV28+BV35+BV42+BV46+BV51</f>
        <v>7651590.49</v>
      </c>
      <c r="BW53" s="87">
        <f>BW20+BW28+BW35+BW42+BW46+BW51</f>
        <v>294605.22</v>
      </c>
      <c r="BX53" s="87">
        <f>BX20+BX28+BX35+BX42+BX46+BX51</f>
        <v>7756598.459999997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566624.1899999983</v>
      </c>
      <c r="BW54" s="93"/>
      <c r="BX54" s="94">
        <f>IF((Spese_Rendiconto_2017!BX53-Entrate_Rendiconto_2017!E58)&lt;0,Entrate_Rendiconto_2017!E58-Spese_Rendiconto_2017!BX53,0)</f>
        <v>1876715.2300000023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2018-05-04T08:29:35Z</dcterms:modified>
  <cp:category/>
  <cp:version/>
  <cp:contentType/>
  <cp:contentStatus/>
</cp:coreProperties>
</file>