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<sst xmlns="http://schemas.openxmlformats.org/spreadsheetml/2006/main" count="870" uniqueCount="151">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</sst>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75954.15</v>
      </c>
      <c r="E5" s="38"/>
    </row>
    <row r="6" spans="2:5" ht="15">
      <c r="B6" s="8"/>
      <c r="C6" s="5" t="s">
        <v>5</v>
      </c>
      <c r="D6" s="39">
        <v>403127.06</v>
      </c>
      <c r="E6" s="40"/>
    </row>
    <row r="7" spans="2:5" ht="15">
      <c r="B7" s="8"/>
      <c r="C7" s="5" t="s">
        <v>6</v>
      </c>
      <c r="D7" s="39">
        <v>-2.9103830456733704E-11</v>
      </c>
      <c r="E7" s="40"/>
    </row>
    <row r="8" spans="2:5" ht="15.75" thickBot="1">
      <c r="B8" s="9"/>
      <c r="C8" s="6" t="s">
        <v>7</v>
      </c>
      <c r="D8" s="41"/>
      <c r="E8" s="42">
        <v>2178045.06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3975750</v>
      </c>
      <c r="E10" s="45">
        <v>4874455.66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476000</v>
      </c>
      <c r="E14" s="45">
        <v>503008.22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4451750</v>
      </c>
      <c r="E16" s="51">
        <f>E10+E11+E12+E13+E14+E15</f>
        <v>5377463.88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152738</v>
      </c>
      <c r="E18" s="45">
        <v>152738</v>
      </c>
    </row>
    <row r="19" spans="2:5" ht="15">
      <c r="B19" s="13">
        <v>20102</v>
      </c>
      <c r="C19" s="54" t="s">
        <v>21</v>
      </c>
      <c r="D19" s="39">
        <v>5300</v>
      </c>
      <c r="E19" s="50">
        <v>5300</v>
      </c>
    </row>
    <row r="20" spans="2:5" ht="15">
      <c r="B20" s="13">
        <v>20103</v>
      </c>
      <c r="C20" s="54" t="s">
        <v>22</v>
      </c>
      <c r="D20" s="39">
        <v>2000</v>
      </c>
      <c r="E20" s="59">
        <v>2000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160038</v>
      </c>
      <c r="E23" s="51">
        <f>E18+E19+E20+E21+E22</f>
        <v>160038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1093925</v>
      </c>
      <c r="E25" s="45">
        <v>1270135.8099999998</v>
      </c>
    </row>
    <row r="26" spans="2:5" ht="15">
      <c r="B26" s="13">
        <v>30200</v>
      </c>
      <c r="C26" s="54" t="s">
        <v>28</v>
      </c>
      <c r="D26" s="39">
        <v>100500</v>
      </c>
      <c r="E26" s="45">
        <v>100500</v>
      </c>
    </row>
    <row r="27" spans="2:5" ht="15">
      <c r="B27" s="13">
        <v>30300</v>
      </c>
      <c r="C27" s="54" t="s">
        <v>29</v>
      </c>
      <c r="D27" s="39">
        <v>3750</v>
      </c>
      <c r="E27" s="45">
        <v>3906.99</v>
      </c>
    </row>
    <row r="28" spans="2:5" ht="15">
      <c r="B28" s="13">
        <v>30400</v>
      </c>
      <c r="C28" s="54" t="s">
        <v>30</v>
      </c>
      <c r="D28" s="49">
        <v>20000</v>
      </c>
      <c r="E28" s="45">
        <v>20000</v>
      </c>
    </row>
    <row r="29" spans="2:5" ht="15">
      <c r="B29" s="13">
        <v>30500</v>
      </c>
      <c r="C29" s="54" t="s">
        <v>31</v>
      </c>
      <c r="D29" s="60">
        <v>267904.45</v>
      </c>
      <c r="E29" s="50">
        <v>351189.48</v>
      </c>
    </row>
    <row r="30" spans="2:5" ht="15.75" thickBot="1">
      <c r="B30" s="16">
        <v>30000</v>
      </c>
      <c r="C30" s="15" t="s">
        <v>32</v>
      </c>
      <c r="D30" s="48">
        <f>D25+D26+D27+D28+D29</f>
        <v>1486079.45</v>
      </c>
      <c r="E30" s="51">
        <f>E25+E26+E27+E28+E29</f>
        <v>1745732.2799999998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8730</v>
      </c>
      <c r="E33" s="59">
        <v>8730</v>
      </c>
    </row>
    <row r="34" spans="2:5" ht="15">
      <c r="B34" s="13">
        <v>40300</v>
      </c>
      <c r="C34" s="54" t="s">
        <v>37</v>
      </c>
      <c r="D34" s="61">
        <v>111740</v>
      </c>
      <c r="E34" s="45">
        <v>171702.34</v>
      </c>
    </row>
    <row r="35" spans="2:5" ht="15">
      <c r="B35" s="13">
        <v>40400</v>
      </c>
      <c r="C35" s="54" t="s">
        <v>38</v>
      </c>
      <c r="D35" s="39">
        <v>45000</v>
      </c>
      <c r="E35" s="45">
        <v>45000</v>
      </c>
    </row>
    <row r="36" spans="2:5" ht="15">
      <c r="B36" s="13">
        <v>40500</v>
      </c>
      <c r="C36" s="54" t="s">
        <v>39</v>
      </c>
      <c r="D36" s="49">
        <v>425000</v>
      </c>
      <c r="E36" s="50">
        <v>425000</v>
      </c>
    </row>
    <row r="37" spans="2:5" ht="15.75" thickBot="1">
      <c r="B37" s="16">
        <v>40000</v>
      </c>
      <c r="C37" s="15" t="s">
        <v>40</v>
      </c>
      <c r="D37" s="48">
        <f>D32+D33+D34+D35+D36</f>
        <v>590470</v>
      </c>
      <c r="E37" s="51">
        <f>E32+E33+E34+E35+E36</f>
        <v>650432.34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3900</v>
      </c>
      <c r="E39" s="45">
        <v>6852.09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3900</v>
      </c>
      <c r="E43" s="51">
        <f>E39+E40+E41+E42</f>
        <v>6852.09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769150</v>
      </c>
      <c r="E54" s="45">
        <v>769814.1799999999</v>
      </c>
    </row>
    <row r="55" spans="2:5" ht="15">
      <c r="B55" s="13">
        <v>90200</v>
      </c>
      <c r="C55" s="54" t="s">
        <v>62</v>
      </c>
      <c r="D55" s="61">
        <v>55000</v>
      </c>
      <c r="E55" s="62">
        <v>59216.14</v>
      </c>
    </row>
    <row r="56" spans="2:5" ht="15.75" thickBot="1">
      <c r="B56" s="16">
        <v>90000</v>
      </c>
      <c r="C56" s="15" t="s">
        <v>63</v>
      </c>
      <c r="D56" s="48">
        <f>D54+D55</f>
        <v>824150</v>
      </c>
      <c r="E56" s="51">
        <f>E54+E55</f>
        <v>829030.32</v>
      </c>
    </row>
    <row r="57" spans="2:5" ht="16.5" thickBot="1" thickTop="1">
      <c r="B57" s="109" t="s">
        <v>64</v>
      </c>
      <c r="C57" s="110"/>
      <c r="D57" s="52">
        <f>D16+D23+D30+D37+D43+D49+D52+D56</f>
        <v>7516387.45</v>
      </c>
      <c r="E57" s="55">
        <f>E16+E23+E30+E37+E43+E49+E52+E56</f>
        <v>8769548.91</v>
      </c>
    </row>
    <row r="58" spans="2:5" ht="16.5" thickBot="1" thickTop="1">
      <c r="B58" s="109" t="s">
        <v>65</v>
      </c>
      <c r="C58" s="110"/>
      <c r="D58" s="52">
        <f>D57+D5+D6+D7+D8</f>
        <v>7995468.66</v>
      </c>
      <c r="E58" s="55">
        <f>E57+E5+E6+E7+E8</f>
        <v>10947593.97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8410.76</v>
      </c>
      <c r="E5" s="38"/>
    </row>
    <row r="6" spans="2:5" ht="15">
      <c r="B6" s="8"/>
      <c r="C6" s="5" t="s">
        <v>5</v>
      </c>
      <c r="D6" s="39">
        <v>185386.28</v>
      </c>
      <c r="E6" s="40"/>
    </row>
    <row r="7" spans="2:5" ht="15">
      <c r="B7" s="8"/>
      <c r="C7" s="5" t="s">
        <v>6</v>
      </c>
      <c r="D7" s="39">
        <v>9.094947017729282E-12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4086950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4562950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108788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2000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110788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1113900</v>
      </c>
      <c r="E25" s="45"/>
    </row>
    <row r="26" spans="2:5" ht="15">
      <c r="B26" s="13">
        <v>30200</v>
      </c>
      <c r="C26" s="54" t="s">
        <v>28</v>
      </c>
      <c r="D26" s="39">
        <v>101000</v>
      </c>
      <c r="E26" s="45"/>
    </row>
    <row r="27" spans="2:5" ht="15">
      <c r="B27" s="13">
        <v>30300</v>
      </c>
      <c r="C27" s="54" t="s">
        <v>29</v>
      </c>
      <c r="D27" s="39">
        <v>3750</v>
      </c>
      <c r="E27" s="45"/>
    </row>
    <row r="28" spans="2:5" ht="15">
      <c r="B28" s="13">
        <v>30400</v>
      </c>
      <c r="C28" s="54" t="s">
        <v>30</v>
      </c>
      <c r="D28" s="49">
        <v>30000</v>
      </c>
      <c r="E28" s="45"/>
    </row>
    <row r="29" spans="2:5" ht="15">
      <c r="B29" s="13">
        <v>30500</v>
      </c>
      <c r="C29" s="54" t="s">
        <v>31</v>
      </c>
      <c r="D29" s="60">
        <v>271890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1520540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14000</v>
      </c>
      <c r="E34" s="45"/>
    </row>
    <row r="35" spans="2:5" ht="15">
      <c r="B35" s="13">
        <v>40400</v>
      </c>
      <c r="C35" s="54" t="s">
        <v>38</v>
      </c>
      <c r="D35" s="39">
        <v>521000</v>
      </c>
      <c r="E35" s="45"/>
    </row>
    <row r="36" spans="2:5" ht="15">
      <c r="B36" s="13">
        <v>40500</v>
      </c>
      <c r="C36" s="54" t="s">
        <v>39</v>
      </c>
      <c r="D36" s="49">
        <v>375000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768050</v>
      </c>
      <c r="E54" s="45"/>
    </row>
    <row r="55" spans="2:5" ht="15">
      <c r="B55" s="13">
        <v>90200</v>
      </c>
      <c r="C55" s="54" t="s">
        <v>62</v>
      </c>
      <c r="D55" s="61">
        <v>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823050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7927328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8121125.04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158842.26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4111050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4587050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137738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2000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139738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1128140</v>
      </c>
      <c r="E25" s="45"/>
    </row>
    <row r="26" spans="2:5" ht="15">
      <c r="B26" s="13">
        <v>30200</v>
      </c>
      <c r="C26" s="54" t="s">
        <v>28</v>
      </c>
      <c r="D26" s="39">
        <v>101000</v>
      </c>
      <c r="E26" s="45"/>
    </row>
    <row r="27" spans="2:5" ht="15">
      <c r="B27" s="13">
        <v>30300</v>
      </c>
      <c r="C27" s="54" t="s">
        <v>29</v>
      </c>
      <c r="D27" s="39">
        <v>3750</v>
      </c>
      <c r="E27" s="45"/>
    </row>
    <row r="28" spans="2:5" ht="15">
      <c r="B28" s="13">
        <v>30400</v>
      </c>
      <c r="C28" s="54" t="s">
        <v>30</v>
      </c>
      <c r="D28" s="49">
        <v>30000</v>
      </c>
      <c r="E28" s="45"/>
    </row>
    <row r="29" spans="2:5" ht="15">
      <c r="B29" s="13">
        <v>30500</v>
      </c>
      <c r="C29" s="54" t="s">
        <v>31</v>
      </c>
      <c r="D29" s="60">
        <v>285100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1547990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14000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375000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419000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768050</v>
      </c>
      <c r="E54" s="45"/>
    </row>
    <row r="55" spans="2:5" ht="15">
      <c r="B55" s="13">
        <v>90200</v>
      </c>
      <c r="C55" s="54" t="s">
        <v>62</v>
      </c>
      <c r="D55" s="61">
        <v>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823050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7516828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7675670.26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741116.33</v>
      </c>
      <c r="E10" s="89">
        <v>0</v>
      </c>
      <c r="F10" s="90">
        <v>800181.84</v>
      </c>
      <c r="G10" s="88"/>
      <c r="H10" s="89"/>
      <c r="I10" s="90"/>
      <c r="J10" s="97">
        <v>227560</v>
      </c>
      <c r="K10" s="89">
        <v>0</v>
      </c>
      <c r="L10" s="101">
        <v>230530.30000000002</v>
      </c>
      <c r="M10" s="91">
        <v>161206</v>
      </c>
      <c r="N10" s="89">
        <v>0</v>
      </c>
      <c r="O10" s="90">
        <v>161206</v>
      </c>
      <c r="P10" s="91">
        <v>48720</v>
      </c>
      <c r="Q10" s="89">
        <v>0</v>
      </c>
      <c r="R10" s="90">
        <v>48720</v>
      </c>
      <c r="S10" s="91">
        <v>10360</v>
      </c>
      <c r="T10" s="89">
        <v>0</v>
      </c>
      <c r="U10" s="90">
        <v>10360</v>
      </c>
      <c r="V10" s="91"/>
      <c r="W10" s="89"/>
      <c r="X10" s="90"/>
      <c r="Y10" s="91">
        <v>109770</v>
      </c>
      <c r="Z10" s="89">
        <v>0</v>
      </c>
      <c r="AA10" s="90">
        <v>109770</v>
      </c>
      <c r="AB10" s="91"/>
      <c r="AC10" s="89"/>
      <c r="AD10" s="90"/>
      <c r="AE10" s="91">
        <v>25605</v>
      </c>
      <c r="AF10" s="89">
        <v>0</v>
      </c>
      <c r="AG10" s="90">
        <v>25605</v>
      </c>
      <c r="AH10" s="91"/>
      <c r="AI10" s="89"/>
      <c r="AJ10" s="90"/>
      <c r="AK10" s="91">
        <v>92545</v>
      </c>
      <c r="AL10" s="89">
        <v>0</v>
      </c>
      <c r="AM10" s="90">
        <v>92545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1416882.33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1478918.1400000001</v>
      </c>
    </row>
    <row r="11" spans="2:76" ht="15">
      <c r="B11" s="13">
        <v>102</v>
      </c>
      <c r="C11" s="25" t="s">
        <v>92</v>
      </c>
      <c r="D11" s="88">
        <v>55445.49</v>
      </c>
      <c r="E11" s="89">
        <v>677.43</v>
      </c>
      <c r="F11" s="90">
        <v>61268.68</v>
      </c>
      <c r="G11" s="88"/>
      <c r="H11" s="89"/>
      <c r="I11" s="90"/>
      <c r="J11" s="97">
        <v>14184</v>
      </c>
      <c r="K11" s="89">
        <v>0</v>
      </c>
      <c r="L11" s="101">
        <v>14420.36</v>
      </c>
      <c r="M11" s="91">
        <v>3420</v>
      </c>
      <c r="N11" s="89">
        <v>0</v>
      </c>
      <c r="O11" s="90">
        <v>4316.97</v>
      </c>
      <c r="P11" s="91">
        <v>2390</v>
      </c>
      <c r="Q11" s="89">
        <v>0</v>
      </c>
      <c r="R11" s="90">
        <v>2390</v>
      </c>
      <c r="S11" s="91">
        <v>700</v>
      </c>
      <c r="T11" s="89">
        <v>0</v>
      </c>
      <c r="U11" s="90">
        <v>700</v>
      </c>
      <c r="V11" s="91"/>
      <c r="W11" s="89"/>
      <c r="X11" s="90"/>
      <c r="Y11" s="91">
        <v>7265</v>
      </c>
      <c r="Z11" s="89">
        <v>0</v>
      </c>
      <c r="AA11" s="90">
        <v>7265</v>
      </c>
      <c r="AB11" s="91"/>
      <c r="AC11" s="89"/>
      <c r="AD11" s="90"/>
      <c r="AE11" s="91">
        <v>1720</v>
      </c>
      <c r="AF11" s="89">
        <v>0</v>
      </c>
      <c r="AG11" s="90">
        <v>1720</v>
      </c>
      <c r="AH11" s="91">
        <v>234</v>
      </c>
      <c r="AI11" s="89">
        <v>0</v>
      </c>
      <c r="AJ11" s="90">
        <v>234</v>
      </c>
      <c r="AK11" s="91">
        <v>6010</v>
      </c>
      <c r="AL11" s="89">
        <v>0</v>
      </c>
      <c r="AM11" s="90">
        <v>6010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91368.48999999999</v>
      </c>
      <c r="BW11" s="77">
        <f t="shared" si="1"/>
        <v>677.43</v>
      </c>
      <c r="BX11" s="79">
        <f t="shared" si="2"/>
        <v>98325.01000000001</v>
      </c>
    </row>
    <row r="12" spans="2:76" ht="15">
      <c r="B12" s="13">
        <v>103</v>
      </c>
      <c r="C12" s="25" t="s">
        <v>93</v>
      </c>
      <c r="D12" s="88">
        <v>565990.3300000001</v>
      </c>
      <c r="E12" s="89">
        <v>7733.33</v>
      </c>
      <c r="F12" s="90">
        <v>777886.49</v>
      </c>
      <c r="G12" s="88"/>
      <c r="H12" s="89"/>
      <c r="I12" s="90"/>
      <c r="J12" s="97">
        <v>75715</v>
      </c>
      <c r="K12" s="89">
        <v>0</v>
      </c>
      <c r="L12" s="101">
        <v>105197.64</v>
      </c>
      <c r="M12" s="91">
        <v>811300</v>
      </c>
      <c r="N12" s="89">
        <v>0</v>
      </c>
      <c r="O12" s="90">
        <v>1272562.8699999999</v>
      </c>
      <c r="P12" s="91">
        <v>29980</v>
      </c>
      <c r="Q12" s="89">
        <v>0</v>
      </c>
      <c r="R12" s="90">
        <v>46871.14</v>
      </c>
      <c r="S12" s="91">
        <v>96400</v>
      </c>
      <c r="T12" s="89">
        <v>0</v>
      </c>
      <c r="U12" s="90">
        <v>131452.24</v>
      </c>
      <c r="V12" s="91"/>
      <c r="W12" s="89"/>
      <c r="X12" s="90"/>
      <c r="Y12" s="91">
        <v>40550</v>
      </c>
      <c r="Z12" s="89">
        <v>0</v>
      </c>
      <c r="AA12" s="90">
        <v>150971.88</v>
      </c>
      <c r="AB12" s="91">
        <v>848310</v>
      </c>
      <c r="AC12" s="89">
        <v>0</v>
      </c>
      <c r="AD12" s="90">
        <v>1213918.82</v>
      </c>
      <c r="AE12" s="91">
        <v>563750</v>
      </c>
      <c r="AF12" s="89">
        <v>0</v>
      </c>
      <c r="AG12" s="90">
        <v>789683.3700000001</v>
      </c>
      <c r="AH12" s="91">
        <v>3950</v>
      </c>
      <c r="AI12" s="89">
        <v>0</v>
      </c>
      <c r="AJ12" s="90">
        <v>4470</v>
      </c>
      <c r="AK12" s="91">
        <v>643210</v>
      </c>
      <c r="AL12" s="89">
        <v>0</v>
      </c>
      <c r="AM12" s="90">
        <v>1067323.44</v>
      </c>
      <c r="AN12" s="91"/>
      <c r="AO12" s="89"/>
      <c r="AP12" s="90"/>
      <c r="AQ12" s="91">
        <v>8600</v>
      </c>
      <c r="AR12" s="89">
        <v>0</v>
      </c>
      <c r="AS12" s="90">
        <v>9818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3687755.33</v>
      </c>
      <c r="BW12" s="77">
        <f t="shared" si="1"/>
        <v>7733.33</v>
      </c>
      <c r="BX12" s="79">
        <f t="shared" si="2"/>
        <v>5570155.890000001</v>
      </c>
    </row>
    <row r="13" spans="2:76" ht="15">
      <c r="B13" s="13">
        <v>104</v>
      </c>
      <c r="C13" s="25" t="s">
        <v>19</v>
      </c>
      <c r="D13" s="88">
        <v>64770</v>
      </c>
      <c r="E13" s="89">
        <v>0</v>
      </c>
      <c r="F13" s="90">
        <v>108457.39</v>
      </c>
      <c r="G13" s="88"/>
      <c r="H13" s="89"/>
      <c r="I13" s="90"/>
      <c r="J13" s="97">
        <v>3250</v>
      </c>
      <c r="K13" s="89">
        <v>0</v>
      </c>
      <c r="L13" s="101">
        <v>3250</v>
      </c>
      <c r="M13" s="91">
        <v>188500</v>
      </c>
      <c r="N13" s="89">
        <v>0</v>
      </c>
      <c r="O13" s="90">
        <v>303914.45</v>
      </c>
      <c r="P13" s="91">
        <v>60500</v>
      </c>
      <c r="Q13" s="89">
        <v>0</v>
      </c>
      <c r="R13" s="90">
        <v>95569.17</v>
      </c>
      <c r="S13" s="91">
        <v>36000</v>
      </c>
      <c r="T13" s="89">
        <v>0</v>
      </c>
      <c r="U13" s="90">
        <v>74892.26000000001</v>
      </c>
      <c r="V13" s="91"/>
      <c r="W13" s="89"/>
      <c r="X13" s="90"/>
      <c r="Y13" s="91">
        <v>24000</v>
      </c>
      <c r="Z13" s="89">
        <v>0</v>
      </c>
      <c r="AA13" s="90">
        <v>30000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132700</v>
      </c>
      <c r="AL13" s="89">
        <v>0</v>
      </c>
      <c r="AM13" s="90">
        <v>189772.27999999997</v>
      </c>
      <c r="AN13" s="91"/>
      <c r="AO13" s="89"/>
      <c r="AP13" s="90"/>
      <c r="AQ13" s="91">
        <v>600</v>
      </c>
      <c r="AR13" s="89">
        <v>0</v>
      </c>
      <c r="AS13" s="90">
        <v>1255.9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510320</v>
      </c>
      <c r="BW13" s="77">
        <f t="shared" si="1"/>
        <v>0</v>
      </c>
      <c r="BX13" s="79">
        <f t="shared" si="2"/>
        <v>807111.4500000001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48615</v>
      </c>
      <c r="BM16" s="89">
        <v>0</v>
      </c>
      <c r="BN16" s="90">
        <v>48615</v>
      </c>
      <c r="BO16" s="91"/>
      <c r="BP16" s="89"/>
      <c r="BQ16" s="90"/>
      <c r="BR16" s="97"/>
      <c r="BS16" s="89"/>
      <c r="BT16" s="101"/>
      <c r="BU16" s="76"/>
      <c r="BV16" s="85">
        <f t="shared" si="0"/>
        <v>48615</v>
      </c>
      <c r="BW16" s="77">
        <f t="shared" si="1"/>
        <v>0</v>
      </c>
      <c r="BX16" s="79">
        <f t="shared" si="2"/>
        <v>48615</v>
      </c>
    </row>
    <row r="17" spans="2:76" ht="15">
      <c r="B17" s="13">
        <v>108</v>
      </c>
      <c r="C17" s="25" t="s">
        <v>96</v>
      </c>
      <c r="D17" s="88">
        <v>1900</v>
      </c>
      <c r="E17" s="89">
        <v>0</v>
      </c>
      <c r="F17" s="90">
        <v>1900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1900</v>
      </c>
      <c r="BW17" s="77">
        <f t="shared" si="1"/>
        <v>0</v>
      </c>
      <c r="BX17" s="79">
        <f t="shared" si="2"/>
        <v>1900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179500</v>
      </c>
      <c r="E19" s="89">
        <v>0</v>
      </c>
      <c r="F19" s="90">
        <v>201434.53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190050.45</v>
      </c>
      <c r="BJ19" s="89">
        <v>0</v>
      </c>
      <c r="BK19" s="101">
        <v>200000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369550.45</v>
      </c>
      <c r="BW19" s="77">
        <f t="shared" si="1"/>
        <v>0</v>
      </c>
      <c r="BX19" s="79">
        <f t="shared" si="2"/>
        <v>401434.53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1608722.15</v>
      </c>
      <c r="E20" s="78">
        <f t="shared" si="3"/>
        <v>8410.76</v>
      </c>
      <c r="F20" s="79">
        <f t="shared" si="3"/>
        <v>1951128.93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320709</v>
      </c>
      <c r="K20" s="78">
        <f t="shared" si="3"/>
        <v>0</v>
      </c>
      <c r="L20" s="77">
        <f t="shared" si="3"/>
        <v>353398.30000000005</v>
      </c>
      <c r="M20" s="98">
        <f t="shared" si="3"/>
        <v>1164426</v>
      </c>
      <c r="N20" s="78">
        <f t="shared" si="3"/>
        <v>0</v>
      </c>
      <c r="O20" s="77">
        <f t="shared" si="3"/>
        <v>1742000.2899999998</v>
      </c>
      <c r="P20" s="98">
        <f t="shared" si="3"/>
        <v>141590</v>
      </c>
      <c r="Q20" s="78">
        <f t="shared" si="3"/>
        <v>0</v>
      </c>
      <c r="R20" s="77">
        <f t="shared" si="3"/>
        <v>193550.31</v>
      </c>
      <c r="S20" s="98">
        <f t="shared" si="3"/>
        <v>143460</v>
      </c>
      <c r="T20" s="78">
        <f t="shared" si="3"/>
        <v>0</v>
      </c>
      <c r="U20" s="77">
        <f t="shared" si="3"/>
        <v>217404.5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181585</v>
      </c>
      <c r="Z20" s="78">
        <f t="shared" si="3"/>
        <v>0</v>
      </c>
      <c r="AA20" s="77">
        <f t="shared" si="3"/>
        <v>298006.88</v>
      </c>
      <c r="AB20" s="98">
        <f t="shared" si="3"/>
        <v>848310</v>
      </c>
      <c r="AC20" s="78">
        <f t="shared" si="3"/>
        <v>0</v>
      </c>
      <c r="AD20" s="77">
        <f t="shared" si="3"/>
        <v>1213918.82</v>
      </c>
      <c r="AE20" s="98">
        <f t="shared" si="3"/>
        <v>591075</v>
      </c>
      <c r="AF20" s="78">
        <f t="shared" si="3"/>
        <v>0</v>
      </c>
      <c r="AG20" s="77">
        <f t="shared" si="3"/>
        <v>817008.3700000001</v>
      </c>
      <c r="AH20" s="98">
        <f t="shared" si="3"/>
        <v>4184</v>
      </c>
      <c r="AI20" s="78">
        <f t="shared" si="3"/>
        <v>0</v>
      </c>
      <c r="AJ20" s="77">
        <f t="shared" si="3"/>
        <v>4704</v>
      </c>
      <c r="AK20" s="98">
        <f t="shared" si="3"/>
        <v>874465</v>
      </c>
      <c r="AL20" s="78">
        <f t="shared" si="3"/>
        <v>0</v>
      </c>
      <c r="AM20" s="77">
        <f t="shared" si="3"/>
        <v>1355650.72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9200</v>
      </c>
      <c r="AR20" s="78">
        <f t="shared" si="3"/>
        <v>0</v>
      </c>
      <c r="AS20" s="77">
        <f t="shared" si="3"/>
        <v>11073.9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190050.45</v>
      </c>
      <c r="BJ20" s="78">
        <f t="shared" si="3"/>
        <v>0</v>
      </c>
      <c r="BK20" s="77">
        <f t="shared" si="3"/>
        <v>200000</v>
      </c>
      <c r="BL20" s="98">
        <f t="shared" si="3"/>
        <v>48615</v>
      </c>
      <c r="BM20" s="78">
        <f t="shared" si="3"/>
        <v>0</v>
      </c>
      <c r="BN20" s="77">
        <f t="shared" si="3"/>
        <v>48615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6126391.600000001</v>
      </c>
      <c r="BW20" s="77">
        <f>BW10+BW11+BW12+BW13+BW14+BW15+BW16+BW17+BW18+BW19</f>
        <v>8410.76</v>
      </c>
      <c r="BX20" s="95">
        <f>BX10+BX11+BX12+BX13+BX14+BX15+BX16+BX17+BX18+BX19</f>
        <v>8406460.020000001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27000</v>
      </c>
      <c r="E24" s="89">
        <v>0</v>
      </c>
      <c r="F24" s="90">
        <v>63079.100000000006</v>
      </c>
      <c r="G24" s="88"/>
      <c r="H24" s="89"/>
      <c r="I24" s="90"/>
      <c r="J24" s="97">
        <v>60000</v>
      </c>
      <c r="K24" s="89">
        <v>0</v>
      </c>
      <c r="L24" s="101">
        <v>60000</v>
      </c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104000</v>
      </c>
      <c r="T24" s="89">
        <v>0</v>
      </c>
      <c r="U24" s="101">
        <v>104000</v>
      </c>
      <c r="V24" s="97"/>
      <c r="W24" s="89"/>
      <c r="X24" s="101"/>
      <c r="Y24" s="97">
        <v>192711.05</v>
      </c>
      <c r="Z24" s="89">
        <v>0</v>
      </c>
      <c r="AA24" s="101">
        <v>229748.69</v>
      </c>
      <c r="AB24" s="97">
        <v>0</v>
      </c>
      <c r="AC24" s="89">
        <v>0</v>
      </c>
      <c r="AD24" s="101">
        <v>8684.33</v>
      </c>
      <c r="AE24" s="97">
        <v>366416.01</v>
      </c>
      <c r="AF24" s="89">
        <v>185386.28</v>
      </c>
      <c r="AG24" s="101">
        <v>356537.97000000003</v>
      </c>
      <c r="AH24" s="97">
        <v>11650</v>
      </c>
      <c r="AI24" s="89">
        <v>0</v>
      </c>
      <c r="AJ24" s="101">
        <v>11650</v>
      </c>
      <c r="AK24" s="97">
        <v>0</v>
      </c>
      <c r="AL24" s="89">
        <v>0</v>
      </c>
      <c r="AM24" s="101">
        <v>53330.92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761777.06</v>
      </c>
      <c r="BW24" s="77">
        <f t="shared" si="4"/>
        <v>185386.28</v>
      </c>
      <c r="BX24" s="79">
        <f t="shared" si="4"/>
        <v>887031.0100000001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6020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45000</v>
      </c>
      <c r="Z25" s="89">
        <v>0</v>
      </c>
      <c r="AA25" s="101">
        <v>99345.95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>
        <v>15394.83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55000</v>
      </c>
      <c r="BW25" s="77">
        <f t="shared" si="4"/>
        <v>0</v>
      </c>
      <c r="BX25" s="79">
        <f t="shared" si="4"/>
        <v>120760.78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13907.39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13907.39</v>
      </c>
    </row>
    <row r="27" spans="2:76" ht="15">
      <c r="B27" s="13">
        <v>205</v>
      </c>
      <c r="C27" s="25" t="s">
        <v>107</v>
      </c>
      <c r="D27" s="88">
        <v>13000</v>
      </c>
      <c r="E27" s="89">
        <v>0</v>
      </c>
      <c r="F27" s="90">
        <v>13000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13000</v>
      </c>
      <c r="BW27" s="77">
        <f t="shared" si="4"/>
        <v>0</v>
      </c>
      <c r="BX27" s="79">
        <f t="shared" si="4"/>
        <v>13000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40000</v>
      </c>
      <c r="E28" s="78">
        <f t="shared" si="5"/>
        <v>0</v>
      </c>
      <c r="F28" s="79">
        <f t="shared" si="5"/>
        <v>82099.1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60000</v>
      </c>
      <c r="K28" s="78">
        <f t="shared" si="5"/>
        <v>0</v>
      </c>
      <c r="L28" s="77">
        <f t="shared" si="5"/>
        <v>73907.39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104000</v>
      </c>
      <c r="T28" s="78">
        <f t="shared" si="5"/>
        <v>0</v>
      </c>
      <c r="U28" s="77">
        <f t="shared" si="5"/>
        <v>104000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237711.05</v>
      </c>
      <c r="Z28" s="78">
        <f t="shared" si="5"/>
        <v>0</v>
      </c>
      <c r="AA28" s="77">
        <f t="shared" si="5"/>
        <v>329094.64</v>
      </c>
      <c r="AB28" s="98">
        <f t="shared" si="5"/>
        <v>0</v>
      </c>
      <c r="AC28" s="78">
        <f t="shared" si="5"/>
        <v>0</v>
      </c>
      <c r="AD28" s="77">
        <f t="shared" si="5"/>
        <v>8684.33</v>
      </c>
      <c r="AE28" s="98">
        <f t="shared" si="5"/>
        <v>366416.01</v>
      </c>
      <c r="AF28" s="78">
        <f t="shared" si="5"/>
        <v>185386.28</v>
      </c>
      <c r="AG28" s="77">
        <f t="shared" si="5"/>
        <v>356537.97000000003</v>
      </c>
      <c r="AH28" s="98">
        <f t="shared" si="5"/>
        <v>11650</v>
      </c>
      <c r="AI28" s="78">
        <f t="shared" si="5"/>
        <v>0</v>
      </c>
      <c r="AJ28" s="77">
        <f aca="true" t="shared" si="6" ref="AJ28:BO28">AJ23+AJ24+AJ25+AJ26+AJ27</f>
        <v>11650</v>
      </c>
      <c r="AK28" s="98">
        <f t="shared" si="6"/>
        <v>10000</v>
      </c>
      <c r="AL28" s="78">
        <f t="shared" si="6"/>
        <v>0</v>
      </c>
      <c r="AM28" s="77">
        <f t="shared" si="6"/>
        <v>68725.75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829777.06</v>
      </c>
      <c r="BW28" s="77">
        <f>BW23+BW24+BW25+BW26+BW27</f>
        <v>185386.28</v>
      </c>
      <c r="BX28" s="95">
        <f>BX23+BX24+BX25+BX26+BX27</f>
        <v>1034699.1800000002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215150</v>
      </c>
      <c r="BM40" s="89">
        <v>0</v>
      </c>
      <c r="BN40" s="101">
        <v>215150</v>
      </c>
      <c r="BO40" s="97"/>
      <c r="BP40" s="89"/>
      <c r="BQ40" s="101"/>
      <c r="BR40" s="97"/>
      <c r="BS40" s="89"/>
      <c r="BT40" s="101"/>
      <c r="BU40" s="76"/>
      <c r="BV40" s="85">
        <f t="shared" si="10"/>
        <v>215150</v>
      </c>
      <c r="BW40" s="77">
        <f t="shared" si="10"/>
        <v>0</v>
      </c>
      <c r="BX40" s="79">
        <f t="shared" si="10"/>
        <v>215150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215150</v>
      </c>
      <c r="BM42" s="78">
        <f t="shared" si="12"/>
        <v>0</v>
      </c>
      <c r="BN42" s="77">
        <f t="shared" si="12"/>
        <v>215150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215150</v>
      </c>
      <c r="BW42" s="77">
        <f>BW38+BW39+BW40+BW41</f>
        <v>0</v>
      </c>
      <c r="BX42" s="95">
        <f>BX38+BX39+BX40+BX41</f>
        <v>215150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769150</v>
      </c>
      <c r="BS49" s="89">
        <v>0</v>
      </c>
      <c r="BT49" s="101">
        <v>769158</v>
      </c>
      <c r="BU49" s="76"/>
      <c r="BV49" s="85">
        <f aca="true" t="shared" si="15" ref="BV49:BX50">D49+G49+J49+M49+P49+S49+V49+Y49+AB49+AE49+AH49+AK49+AN49+AQ49+AT49+AW49+AZ49+BC49+BF49+BI49+BL49+BO49+BR49</f>
        <v>769150</v>
      </c>
      <c r="BW49" s="77">
        <f t="shared" si="15"/>
        <v>0</v>
      </c>
      <c r="BX49" s="79">
        <f t="shared" si="15"/>
        <v>769158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>
        <v>162235.14999999997</v>
      </c>
      <c r="BU50" s="76"/>
      <c r="BV50" s="85">
        <f t="shared" si="15"/>
        <v>55000</v>
      </c>
      <c r="BW50" s="77">
        <f t="shared" si="15"/>
        <v>0</v>
      </c>
      <c r="BX50" s="79">
        <f t="shared" si="15"/>
        <v>162235.14999999997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824150</v>
      </c>
      <c r="BS51" s="78">
        <f>BS49+BS50</f>
        <v>0</v>
      </c>
      <c r="BT51" s="77">
        <f>BT49+BT50</f>
        <v>931393.1499999999</v>
      </c>
      <c r="BU51" s="85"/>
      <c r="BV51" s="85">
        <f>BV49+BV50</f>
        <v>824150</v>
      </c>
      <c r="BW51" s="77">
        <f>BW49+BW50</f>
        <v>0</v>
      </c>
      <c r="BX51" s="95">
        <f>BX49+BX50</f>
        <v>931393.1499999999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1648722.15</v>
      </c>
      <c r="E53" s="86">
        <f t="shared" si="18"/>
        <v>8410.76</v>
      </c>
      <c r="F53" s="86">
        <f t="shared" si="18"/>
        <v>2033228.03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380709</v>
      </c>
      <c r="K53" s="86">
        <f t="shared" si="18"/>
        <v>0</v>
      </c>
      <c r="L53" s="86">
        <f t="shared" si="18"/>
        <v>427305.69000000006</v>
      </c>
      <c r="M53" s="86">
        <f t="shared" si="18"/>
        <v>1164426</v>
      </c>
      <c r="N53" s="86">
        <f t="shared" si="18"/>
        <v>0</v>
      </c>
      <c r="O53" s="86">
        <f t="shared" si="18"/>
        <v>1742000.2899999998</v>
      </c>
      <c r="P53" s="86">
        <f t="shared" si="18"/>
        <v>141590</v>
      </c>
      <c r="Q53" s="86">
        <f t="shared" si="18"/>
        <v>0</v>
      </c>
      <c r="R53" s="86">
        <f t="shared" si="18"/>
        <v>193550.31</v>
      </c>
      <c r="S53" s="86">
        <f t="shared" si="18"/>
        <v>247460</v>
      </c>
      <c r="T53" s="86">
        <f t="shared" si="18"/>
        <v>0</v>
      </c>
      <c r="U53" s="86">
        <f t="shared" si="18"/>
        <v>321404.5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419296.05</v>
      </c>
      <c r="Z53" s="86">
        <f t="shared" si="18"/>
        <v>0</v>
      </c>
      <c r="AA53" s="86">
        <f t="shared" si="18"/>
        <v>627101.52</v>
      </c>
      <c r="AB53" s="86">
        <f t="shared" si="18"/>
        <v>848310</v>
      </c>
      <c r="AC53" s="86">
        <f t="shared" si="18"/>
        <v>0</v>
      </c>
      <c r="AD53" s="86">
        <f t="shared" si="18"/>
        <v>1222603.1500000001</v>
      </c>
      <c r="AE53" s="86">
        <f t="shared" si="18"/>
        <v>957491.01</v>
      </c>
      <c r="AF53" s="86">
        <f t="shared" si="18"/>
        <v>185386.28</v>
      </c>
      <c r="AG53" s="86">
        <f t="shared" si="18"/>
        <v>1173546.34</v>
      </c>
      <c r="AH53" s="86">
        <f t="shared" si="18"/>
        <v>15834</v>
      </c>
      <c r="AI53" s="86">
        <f t="shared" si="18"/>
        <v>0</v>
      </c>
      <c r="AJ53" s="86">
        <f aca="true" t="shared" si="19" ref="AJ53:BT53">AJ20+AJ28+AJ35+AJ42+AJ46+AJ51</f>
        <v>16354</v>
      </c>
      <c r="AK53" s="86">
        <f t="shared" si="19"/>
        <v>884465</v>
      </c>
      <c r="AL53" s="86">
        <f t="shared" si="19"/>
        <v>0</v>
      </c>
      <c r="AM53" s="86">
        <f t="shared" si="19"/>
        <v>1424376.47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9200</v>
      </c>
      <c r="AR53" s="86">
        <f t="shared" si="19"/>
        <v>0</v>
      </c>
      <c r="AS53" s="86">
        <f t="shared" si="19"/>
        <v>11073.9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190050.45</v>
      </c>
      <c r="BJ53" s="86">
        <f t="shared" si="19"/>
        <v>0</v>
      </c>
      <c r="BK53" s="86">
        <f t="shared" si="19"/>
        <v>200000</v>
      </c>
      <c r="BL53" s="86">
        <f t="shared" si="19"/>
        <v>263765</v>
      </c>
      <c r="BM53" s="86">
        <f t="shared" si="19"/>
        <v>0</v>
      </c>
      <c r="BN53" s="86">
        <f t="shared" si="19"/>
        <v>263765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824150</v>
      </c>
      <c r="BS53" s="86">
        <f t="shared" si="19"/>
        <v>0</v>
      </c>
      <c r="BT53" s="86">
        <f t="shared" si="19"/>
        <v>931393.1499999999</v>
      </c>
      <c r="BU53" s="86">
        <f>BU8</f>
        <v>0</v>
      </c>
      <c r="BV53" s="102">
        <f>BV8+BV20+BV28+BV35+BV42+BV46+BV51</f>
        <v>7995468.66</v>
      </c>
      <c r="BW53" s="87">
        <f>BW20+BW28+BW35+BW42+BW46+BW51</f>
        <v>193797.04</v>
      </c>
      <c r="BX53" s="87">
        <f>BX20+BX28+BX35+BX42+BX46+BX51</f>
        <v>10587702.350000001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642373</v>
      </c>
      <c r="E10" s="89">
        <v>0</v>
      </c>
      <c r="F10" s="90"/>
      <c r="G10" s="88"/>
      <c r="H10" s="89"/>
      <c r="I10" s="90"/>
      <c r="J10" s="97">
        <v>250755</v>
      </c>
      <c r="K10" s="89">
        <v>0</v>
      </c>
      <c r="L10" s="101"/>
      <c r="M10" s="91">
        <v>161206</v>
      </c>
      <c r="N10" s="89">
        <v>0</v>
      </c>
      <c r="O10" s="90"/>
      <c r="P10" s="91">
        <v>48720</v>
      </c>
      <c r="Q10" s="89">
        <v>0</v>
      </c>
      <c r="R10" s="90"/>
      <c r="S10" s="91">
        <v>10360</v>
      </c>
      <c r="T10" s="89">
        <v>0</v>
      </c>
      <c r="U10" s="90"/>
      <c r="V10" s="91"/>
      <c r="W10" s="89"/>
      <c r="X10" s="90"/>
      <c r="Y10" s="91">
        <v>109770</v>
      </c>
      <c r="Z10" s="89">
        <v>0</v>
      </c>
      <c r="AA10" s="90"/>
      <c r="AB10" s="91"/>
      <c r="AC10" s="89"/>
      <c r="AD10" s="90"/>
      <c r="AE10" s="91">
        <v>25605</v>
      </c>
      <c r="AF10" s="89">
        <v>0</v>
      </c>
      <c r="AG10" s="90"/>
      <c r="AH10" s="91"/>
      <c r="AI10" s="89"/>
      <c r="AJ10" s="90"/>
      <c r="AK10" s="91">
        <v>92545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1341334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47569.43</v>
      </c>
      <c r="E11" s="89">
        <v>0</v>
      </c>
      <c r="F11" s="90"/>
      <c r="G11" s="88"/>
      <c r="H11" s="89"/>
      <c r="I11" s="90"/>
      <c r="J11" s="97">
        <v>16854</v>
      </c>
      <c r="K11" s="89">
        <v>0</v>
      </c>
      <c r="L11" s="101"/>
      <c r="M11" s="91">
        <v>3420</v>
      </c>
      <c r="N11" s="89">
        <v>0</v>
      </c>
      <c r="O11" s="90"/>
      <c r="P11" s="91">
        <v>2390</v>
      </c>
      <c r="Q11" s="89">
        <v>0</v>
      </c>
      <c r="R11" s="90"/>
      <c r="S11" s="91">
        <v>700</v>
      </c>
      <c r="T11" s="89">
        <v>0</v>
      </c>
      <c r="U11" s="90"/>
      <c r="V11" s="91"/>
      <c r="W11" s="89"/>
      <c r="X11" s="90"/>
      <c r="Y11" s="91">
        <v>7265</v>
      </c>
      <c r="Z11" s="89">
        <v>0</v>
      </c>
      <c r="AA11" s="90"/>
      <c r="AB11" s="91"/>
      <c r="AC11" s="89"/>
      <c r="AD11" s="90"/>
      <c r="AE11" s="91">
        <v>1720</v>
      </c>
      <c r="AF11" s="89">
        <v>0</v>
      </c>
      <c r="AG11" s="90"/>
      <c r="AH11" s="91">
        <v>234</v>
      </c>
      <c r="AI11" s="89">
        <v>0</v>
      </c>
      <c r="AJ11" s="90"/>
      <c r="AK11" s="91">
        <v>6010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86162.43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542621.3300000001</v>
      </c>
      <c r="E12" s="89">
        <v>0</v>
      </c>
      <c r="F12" s="90"/>
      <c r="G12" s="88"/>
      <c r="H12" s="89"/>
      <c r="I12" s="90"/>
      <c r="J12" s="97">
        <v>75565</v>
      </c>
      <c r="K12" s="89">
        <v>0</v>
      </c>
      <c r="L12" s="101"/>
      <c r="M12" s="91">
        <v>813800</v>
      </c>
      <c r="N12" s="89">
        <v>0</v>
      </c>
      <c r="O12" s="90"/>
      <c r="P12" s="91">
        <v>30080</v>
      </c>
      <c r="Q12" s="89">
        <v>0</v>
      </c>
      <c r="R12" s="90"/>
      <c r="S12" s="91">
        <v>96400</v>
      </c>
      <c r="T12" s="89">
        <v>0</v>
      </c>
      <c r="U12" s="90"/>
      <c r="V12" s="91"/>
      <c r="W12" s="89"/>
      <c r="X12" s="90"/>
      <c r="Y12" s="91">
        <v>41050</v>
      </c>
      <c r="Z12" s="89">
        <v>0</v>
      </c>
      <c r="AA12" s="90"/>
      <c r="AB12" s="91">
        <v>828120</v>
      </c>
      <c r="AC12" s="89">
        <v>0</v>
      </c>
      <c r="AD12" s="90"/>
      <c r="AE12" s="91">
        <v>518950</v>
      </c>
      <c r="AF12" s="89">
        <v>0</v>
      </c>
      <c r="AG12" s="90"/>
      <c r="AH12" s="91">
        <v>3950</v>
      </c>
      <c r="AI12" s="89">
        <v>0</v>
      </c>
      <c r="AJ12" s="90"/>
      <c r="AK12" s="91">
        <v>644210</v>
      </c>
      <c r="AL12" s="89">
        <v>0</v>
      </c>
      <c r="AM12" s="90"/>
      <c r="AN12" s="91"/>
      <c r="AO12" s="89"/>
      <c r="AP12" s="90"/>
      <c r="AQ12" s="91">
        <v>8600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3603346.33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62250</v>
      </c>
      <c r="E13" s="89">
        <v>0</v>
      </c>
      <c r="F13" s="90"/>
      <c r="G13" s="88"/>
      <c r="H13" s="89"/>
      <c r="I13" s="90"/>
      <c r="J13" s="97">
        <v>1250</v>
      </c>
      <c r="K13" s="89">
        <v>0</v>
      </c>
      <c r="L13" s="101"/>
      <c r="M13" s="91">
        <v>197000</v>
      </c>
      <c r="N13" s="89">
        <v>0</v>
      </c>
      <c r="O13" s="90"/>
      <c r="P13" s="91">
        <v>56500</v>
      </c>
      <c r="Q13" s="89">
        <v>0</v>
      </c>
      <c r="R13" s="90"/>
      <c r="S13" s="91">
        <v>33500</v>
      </c>
      <c r="T13" s="89">
        <v>0</v>
      </c>
      <c r="U13" s="90"/>
      <c r="V13" s="91"/>
      <c r="W13" s="89"/>
      <c r="X13" s="90"/>
      <c r="Y13" s="91">
        <v>24000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132700</v>
      </c>
      <c r="AL13" s="89">
        <v>0</v>
      </c>
      <c r="AM13" s="90"/>
      <c r="AN13" s="91"/>
      <c r="AO13" s="89"/>
      <c r="AP13" s="90"/>
      <c r="AQ13" s="91">
        <v>600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507800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45795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45795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1900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1900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158000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230251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388251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1454713.7600000002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344424</v>
      </c>
      <c r="K20" s="78">
        <f t="shared" si="1"/>
        <v>0</v>
      </c>
      <c r="L20" s="77">
        <f t="shared" si="1"/>
        <v>0</v>
      </c>
      <c r="M20" s="98">
        <f t="shared" si="1"/>
        <v>1175426</v>
      </c>
      <c r="N20" s="78">
        <f t="shared" si="1"/>
        <v>0</v>
      </c>
      <c r="O20" s="77">
        <f t="shared" si="1"/>
        <v>0</v>
      </c>
      <c r="P20" s="98">
        <f t="shared" si="1"/>
        <v>137690</v>
      </c>
      <c r="Q20" s="78">
        <f t="shared" si="1"/>
        <v>0</v>
      </c>
      <c r="R20" s="77">
        <f t="shared" si="1"/>
        <v>0</v>
      </c>
      <c r="S20" s="98">
        <f t="shared" si="1"/>
        <v>140960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182085</v>
      </c>
      <c r="Z20" s="78">
        <f t="shared" si="1"/>
        <v>0</v>
      </c>
      <c r="AA20" s="77">
        <f t="shared" si="1"/>
        <v>0</v>
      </c>
      <c r="AB20" s="98">
        <f t="shared" si="1"/>
        <v>828120</v>
      </c>
      <c r="AC20" s="78">
        <f t="shared" si="1"/>
        <v>0</v>
      </c>
      <c r="AD20" s="77">
        <f t="shared" si="1"/>
        <v>0</v>
      </c>
      <c r="AE20" s="98">
        <f t="shared" si="1"/>
        <v>546275</v>
      </c>
      <c r="AF20" s="78">
        <f t="shared" si="1"/>
        <v>0</v>
      </c>
      <c r="AG20" s="77">
        <f t="shared" si="1"/>
        <v>0</v>
      </c>
      <c r="AH20" s="98">
        <f t="shared" si="1"/>
        <v>4184</v>
      </c>
      <c r="AI20" s="78">
        <f t="shared" si="1"/>
        <v>0</v>
      </c>
      <c r="AJ20" s="77">
        <f t="shared" si="1"/>
        <v>0</v>
      </c>
      <c r="AK20" s="98">
        <f t="shared" si="1"/>
        <v>875465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9200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230251</v>
      </c>
      <c r="BJ20" s="78">
        <f t="shared" si="1"/>
        <v>0</v>
      </c>
      <c r="BK20" s="77">
        <f t="shared" si="1"/>
        <v>0</v>
      </c>
      <c r="BL20" s="98">
        <f t="shared" si="1"/>
        <v>45795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5974588.76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340000</v>
      </c>
      <c r="E24" s="89">
        <v>0</v>
      </c>
      <c r="F24" s="90"/>
      <c r="G24" s="88"/>
      <c r="H24" s="89"/>
      <c r="I24" s="90"/>
      <c r="J24" s="97">
        <v>5000</v>
      </c>
      <c r="K24" s="89">
        <v>0</v>
      </c>
      <c r="L24" s="101"/>
      <c r="M24" s="97">
        <v>4000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690386.28</v>
      </c>
      <c r="AF24" s="89">
        <v>158842.26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1039386.28</v>
      </c>
      <c r="BW24" s="77">
        <f t="shared" si="2"/>
        <v>158842.26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46000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56000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340000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5000</v>
      </c>
      <c r="K28" s="78">
        <f t="shared" si="3"/>
        <v>0</v>
      </c>
      <c r="L28" s="77">
        <f t="shared" si="3"/>
        <v>0</v>
      </c>
      <c r="M28" s="98">
        <f t="shared" si="3"/>
        <v>4000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46000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690386.28</v>
      </c>
      <c r="AF28" s="78">
        <f t="shared" si="3"/>
        <v>158842.26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1095386.28</v>
      </c>
      <c r="BW28" s="77">
        <f>BW23+BW24+BW25+BW26+BW27</f>
        <v>158842.26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228100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228100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228100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228100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768050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768050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823050</v>
      </c>
      <c r="BS51" s="78">
        <f>BS49+BS50</f>
        <v>0</v>
      </c>
      <c r="BT51" s="77">
        <f>BT49+BT50</f>
        <v>0</v>
      </c>
      <c r="BU51" s="85"/>
      <c r="BV51" s="85">
        <f>BV49+BV50</f>
        <v>823050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1794713.7600000002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349424</v>
      </c>
      <c r="K53" s="86">
        <f t="shared" si="11"/>
        <v>0</v>
      </c>
      <c r="L53" s="86">
        <f t="shared" si="11"/>
        <v>0</v>
      </c>
      <c r="M53" s="86">
        <f t="shared" si="11"/>
        <v>1179426</v>
      </c>
      <c r="N53" s="86">
        <f t="shared" si="11"/>
        <v>0</v>
      </c>
      <c r="O53" s="86">
        <f t="shared" si="11"/>
        <v>0</v>
      </c>
      <c r="P53" s="86">
        <f t="shared" si="11"/>
        <v>137690</v>
      </c>
      <c r="Q53" s="86">
        <f t="shared" si="11"/>
        <v>0</v>
      </c>
      <c r="R53" s="86">
        <f t="shared" si="11"/>
        <v>0</v>
      </c>
      <c r="S53" s="86">
        <f t="shared" si="11"/>
        <v>140960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228085</v>
      </c>
      <c r="Z53" s="86">
        <f t="shared" si="11"/>
        <v>0</v>
      </c>
      <c r="AA53" s="86">
        <f t="shared" si="11"/>
        <v>0</v>
      </c>
      <c r="AB53" s="86">
        <f t="shared" si="11"/>
        <v>828120</v>
      </c>
      <c r="AC53" s="86">
        <f t="shared" si="11"/>
        <v>0</v>
      </c>
      <c r="AD53" s="86">
        <f t="shared" si="11"/>
        <v>0</v>
      </c>
      <c r="AE53" s="86">
        <f t="shared" si="11"/>
        <v>1236661.28</v>
      </c>
      <c r="AF53" s="86">
        <f t="shared" si="11"/>
        <v>158842.26</v>
      </c>
      <c r="AG53" s="86">
        <f t="shared" si="11"/>
        <v>0</v>
      </c>
      <c r="AH53" s="86">
        <f t="shared" si="11"/>
        <v>4184</v>
      </c>
      <c r="AI53" s="86">
        <f t="shared" si="11"/>
        <v>0</v>
      </c>
      <c r="AJ53" s="86">
        <f t="shared" si="11"/>
        <v>0</v>
      </c>
      <c r="AK53" s="86">
        <f t="shared" si="11"/>
        <v>885465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9200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230251</v>
      </c>
      <c r="BJ53" s="86">
        <f t="shared" si="11"/>
        <v>0</v>
      </c>
      <c r="BK53" s="86">
        <f t="shared" si="11"/>
        <v>0</v>
      </c>
      <c r="BL53" s="86">
        <f t="shared" si="11"/>
        <v>273895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823050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8121125.04</v>
      </c>
      <c r="BW53" s="87">
        <f>BW20+BW28+BW35+BW42+BW46+BW51</f>
        <v>158842.26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646591.75</v>
      </c>
      <c r="E10" s="89">
        <v>0</v>
      </c>
      <c r="F10" s="90"/>
      <c r="G10" s="88"/>
      <c r="H10" s="89"/>
      <c r="I10" s="90"/>
      <c r="J10" s="97">
        <v>250755</v>
      </c>
      <c r="K10" s="89">
        <v>0</v>
      </c>
      <c r="L10" s="101"/>
      <c r="M10" s="91">
        <v>161206</v>
      </c>
      <c r="N10" s="89">
        <v>0</v>
      </c>
      <c r="O10" s="90"/>
      <c r="P10" s="91">
        <v>48720</v>
      </c>
      <c r="Q10" s="89">
        <v>0</v>
      </c>
      <c r="R10" s="90"/>
      <c r="S10" s="91">
        <v>10360</v>
      </c>
      <c r="T10" s="89">
        <v>0</v>
      </c>
      <c r="U10" s="90"/>
      <c r="V10" s="91"/>
      <c r="W10" s="89"/>
      <c r="X10" s="90"/>
      <c r="Y10" s="91">
        <v>109770</v>
      </c>
      <c r="Z10" s="89">
        <v>0</v>
      </c>
      <c r="AA10" s="90"/>
      <c r="AB10" s="91"/>
      <c r="AC10" s="89"/>
      <c r="AD10" s="90"/>
      <c r="AE10" s="91">
        <v>25605</v>
      </c>
      <c r="AF10" s="89">
        <v>0</v>
      </c>
      <c r="AG10" s="90"/>
      <c r="AH10" s="91"/>
      <c r="AI10" s="89"/>
      <c r="AJ10" s="90"/>
      <c r="AK10" s="91">
        <v>92545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1345552.75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47716.01</v>
      </c>
      <c r="E11" s="89">
        <v>0</v>
      </c>
      <c r="F11" s="90"/>
      <c r="G11" s="88"/>
      <c r="H11" s="89"/>
      <c r="I11" s="90"/>
      <c r="J11" s="97">
        <v>16854</v>
      </c>
      <c r="K11" s="89">
        <v>0</v>
      </c>
      <c r="L11" s="101"/>
      <c r="M11" s="91">
        <v>3420</v>
      </c>
      <c r="N11" s="89">
        <v>0</v>
      </c>
      <c r="O11" s="90"/>
      <c r="P11" s="91">
        <v>2390</v>
      </c>
      <c r="Q11" s="89">
        <v>0</v>
      </c>
      <c r="R11" s="90"/>
      <c r="S11" s="91">
        <v>700</v>
      </c>
      <c r="T11" s="89">
        <v>0</v>
      </c>
      <c r="U11" s="90"/>
      <c r="V11" s="91"/>
      <c r="W11" s="89"/>
      <c r="X11" s="90"/>
      <c r="Y11" s="91">
        <v>7265</v>
      </c>
      <c r="Z11" s="89">
        <v>0</v>
      </c>
      <c r="AA11" s="90"/>
      <c r="AB11" s="91"/>
      <c r="AC11" s="89"/>
      <c r="AD11" s="90"/>
      <c r="AE11" s="91">
        <v>1720</v>
      </c>
      <c r="AF11" s="89">
        <v>0</v>
      </c>
      <c r="AG11" s="90"/>
      <c r="AH11" s="91">
        <v>234</v>
      </c>
      <c r="AI11" s="89">
        <v>0</v>
      </c>
      <c r="AJ11" s="90"/>
      <c r="AK11" s="91">
        <v>6010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86309.01000000001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527848</v>
      </c>
      <c r="E12" s="89">
        <v>0</v>
      </c>
      <c r="F12" s="90"/>
      <c r="G12" s="88"/>
      <c r="H12" s="89"/>
      <c r="I12" s="90"/>
      <c r="J12" s="97">
        <v>70095</v>
      </c>
      <c r="K12" s="89">
        <v>0</v>
      </c>
      <c r="L12" s="101"/>
      <c r="M12" s="91">
        <v>816400</v>
      </c>
      <c r="N12" s="89">
        <v>0</v>
      </c>
      <c r="O12" s="90"/>
      <c r="P12" s="91">
        <v>30190</v>
      </c>
      <c r="Q12" s="89">
        <v>0</v>
      </c>
      <c r="R12" s="90"/>
      <c r="S12" s="91">
        <v>96400</v>
      </c>
      <c r="T12" s="89">
        <v>0</v>
      </c>
      <c r="U12" s="90"/>
      <c r="V12" s="91"/>
      <c r="W12" s="89"/>
      <c r="X12" s="90"/>
      <c r="Y12" s="91">
        <v>41125</v>
      </c>
      <c r="Z12" s="89">
        <v>0</v>
      </c>
      <c r="AA12" s="90"/>
      <c r="AB12" s="91">
        <v>816163</v>
      </c>
      <c r="AC12" s="89">
        <v>0</v>
      </c>
      <c r="AD12" s="90"/>
      <c r="AE12" s="91">
        <v>572950</v>
      </c>
      <c r="AF12" s="89">
        <v>0</v>
      </c>
      <c r="AG12" s="90"/>
      <c r="AH12" s="91">
        <v>3950</v>
      </c>
      <c r="AI12" s="89">
        <v>0</v>
      </c>
      <c r="AJ12" s="90"/>
      <c r="AK12" s="91">
        <v>654810</v>
      </c>
      <c r="AL12" s="89">
        <v>0</v>
      </c>
      <c r="AM12" s="90"/>
      <c r="AN12" s="91"/>
      <c r="AO12" s="89"/>
      <c r="AP12" s="90"/>
      <c r="AQ12" s="91">
        <v>8600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3638531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62750</v>
      </c>
      <c r="E13" s="89">
        <v>0</v>
      </c>
      <c r="F13" s="90"/>
      <c r="G13" s="88"/>
      <c r="H13" s="89"/>
      <c r="I13" s="90"/>
      <c r="J13" s="97">
        <v>1250</v>
      </c>
      <c r="K13" s="89">
        <v>0</v>
      </c>
      <c r="L13" s="101"/>
      <c r="M13" s="91">
        <v>197000</v>
      </c>
      <c r="N13" s="89">
        <v>0</v>
      </c>
      <c r="O13" s="90"/>
      <c r="P13" s="91">
        <v>56500</v>
      </c>
      <c r="Q13" s="89">
        <v>0</v>
      </c>
      <c r="R13" s="90"/>
      <c r="S13" s="91">
        <v>33500</v>
      </c>
      <c r="T13" s="89">
        <v>0</v>
      </c>
      <c r="U13" s="90"/>
      <c r="V13" s="91"/>
      <c r="W13" s="89"/>
      <c r="X13" s="90"/>
      <c r="Y13" s="91">
        <v>24000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132800</v>
      </c>
      <c r="AL13" s="89">
        <v>0</v>
      </c>
      <c r="AM13" s="90"/>
      <c r="AN13" s="91"/>
      <c r="AO13" s="89"/>
      <c r="AP13" s="90"/>
      <c r="AQ13" s="91">
        <v>600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508400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43110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43110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1900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1900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151100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258575.24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409675.24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1437905.76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338954</v>
      </c>
      <c r="K20" s="78">
        <f t="shared" si="1"/>
        <v>0</v>
      </c>
      <c r="L20" s="77">
        <f t="shared" si="1"/>
        <v>0</v>
      </c>
      <c r="M20" s="98">
        <f t="shared" si="1"/>
        <v>1178026</v>
      </c>
      <c r="N20" s="78">
        <f t="shared" si="1"/>
        <v>0</v>
      </c>
      <c r="O20" s="77">
        <f t="shared" si="1"/>
        <v>0</v>
      </c>
      <c r="P20" s="98">
        <f t="shared" si="1"/>
        <v>137800</v>
      </c>
      <c r="Q20" s="78">
        <f t="shared" si="1"/>
        <v>0</v>
      </c>
      <c r="R20" s="77">
        <f t="shared" si="1"/>
        <v>0</v>
      </c>
      <c r="S20" s="98">
        <f t="shared" si="1"/>
        <v>140960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182160</v>
      </c>
      <c r="Z20" s="78">
        <f t="shared" si="1"/>
        <v>0</v>
      </c>
      <c r="AA20" s="77">
        <f t="shared" si="1"/>
        <v>0</v>
      </c>
      <c r="AB20" s="98">
        <f t="shared" si="1"/>
        <v>816163</v>
      </c>
      <c r="AC20" s="78">
        <f t="shared" si="1"/>
        <v>0</v>
      </c>
      <c r="AD20" s="77">
        <f t="shared" si="1"/>
        <v>0</v>
      </c>
      <c r="AE20" s="98">
        <f t="shared" si="1"/>
        <v>600275</v>
      </c>
      <c r="AF20" s="78">
        <f t="shared" si="1"/>
        <v>0</v>
      </c>
      <c r="AG20" s="77">
        <f t="shared" si="1"/>
        <v>0</v>
      </c>
      <c r="AH20" s="98">
        <f t="shared" si="1"/>
        <v>4184</v>
      </c>
      <c r="AI20" s="78">
        <f t="shared" si="1"/>
        <v>0</v>
      </c>
      <c r="AJ20" s="77">
        <f t="shared" si="1"/>
        <v>0</v>
      </c>
      <c r="AK20" s="98">
        <f t="shared" si="1"/>
        <v>886165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9200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258575.24</v>
      </c>
      <c r="BJ20" s="78">
        <f t="shared" si="1"/>
        <v>0</v>
      </c>
      <c r="BK20" s="77">
        <f t="shared" si="1"/>
        <v>0</v>
      </c>
      <c r="BL20" s="98">
        <f t="shared" si="1"/>
        <v>43110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6033478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255000</v>
      </c>
      <c r="E24" s="89">
        <v>0</v>
      </c>
      <c r="F24" s="90"/>
      <c r="G24" s="88"/>
      <c r="H24" s="89"/>
      <c r="I24" s="90"/>
      <c r="J24" s="97">
        <v>5000</v>
      </c>
      <c r="K24" s="89">
        <v>0</v>
      </c>
      <c r="L24" s="101"/>
      <c r="M24" s="97">
        <v>4000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258842.26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522842.26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5000</v>
      </c>
      <c r="K28" s="78">
        <f t="shared" si="3"/>
        <v>0</v>
      </c>
      <c r="L28" s="77">
        <f t="shared" si="3"/>
        <v>0</v>
      </c>
      <c r="M28" s="98">
        <f t="shared" si="3"/>
        <v>4000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258842.26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577842.26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241300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241300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241300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241300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768050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768050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823050</v>
      </c>
      <c r="BS51" s="78">
        <f>BS49+BS50</f>
        <v>0</v>
      </c>
      <c r="BT51" s="77">
        <f>BT49+BT50</f>
        <v>0</v>
      </c>
      <c r="BU51" s="85"/>
      <c r="BV51" s="85">
        <f>BV49+BV50</f>
        <v>823050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1692905.76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343954</v>
      </c>
      <c r="K53" s="86">
        <f t="shared" si="11"/>
        <v>0</v>
      </c>
      <c r="L53" s="86">
        <f t="shared" si="11"/>
        <v>0</v>
      </c>
      <c r="M53" s="86">
        <f t="shared" si="11"/>
        <v>1182026</v>
      </c>
      <c r="N53" s="86">
        <f t="shared" si="11"/>
        <v>0</v>
      </c>
      <c r="O53" s="86">
        <f t="shared" si="11"/>
        <v>0</v>
      </c>
      <c r="P53" s="86">
        <f t="shared" si="11"/>
        <v>137800</v>
      </c>
      <c r="Q53" s="86">
        <f t="shared" si="11"/>
        <v>0</v>
      </c>
      <c r="R53" s="86">
        <f t="shared" si="11"/>
        <v>0</v>
      </c>
      <c r="S53" s="86">
        <f t="shared" si="11"/>
        <v>140960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227160</v>
      </c>
      <c r="Z53" s="86">
        <f t="shared" si="11"/>
        <v>0</v>
      </c>
      <c r="AA53" s="86">
        <f t="shared" si="11"/>
        <v>0</v>
      </c>
      <c r="AB53" s="86">
        <f t="shared" si="11"/>
        <v>816163</v>
      </c>
      <c r="AC53" s="86">
        <f t="shared" si="11"/>
        <v>0</v>
      </c>
      <c r="AD53" s="86">
        <f t="shared" si="11"/>
        <v>0</v>
      </c>
      <c r="AE53" s="86">
        <f t="shared" si="11"/>
        <v>859117.26</v>
      </c>
      <c r="AF53" s="86">
        <f t="shared" si="11"/>
        <v>0</v>
      </c>
      <c r="AG53" s="86">
        <f t="shared" si="11"/>
        <v>0</v>
      </c>
      <c r="AH53" s="86">
        <f t="shared" si="11"/>
        <v>4184</v>
      </c>
      <c r="AI53" s="86">
        <f t="shared" si="11"/>
        <v>0</v>
      </c>
      <c r="AJ53" s="86">
        <f t="shared" si="11"/>
        <v>0</v>
      </c>
      <c r="AK53" s="86">
        <f t="shared" si="11"/>
        <v>896165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9200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258575.24</v>
      </c>
      <c r="BJ53" s="86">
        <f t="shared" si="11"/>
        <v>0</v>
      </c>
      <c r="BK53" s="86">
        <f t="shared" si="11"/>
        <v>0</v>
      </c>
      <c r="BL53" s="86">
        <f t="shared" si="11"/>
        <v>284410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823050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7675670.26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2016-07-19T07:08:01Z</dcterms:modified>
  <cp:category/>
  <cp:version/>
  <cp:contentType/>
  <cp:contentStatus/>
</cp:coreProperties>
</file>