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6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6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'Entrate_Rendiconto_2016'!$B$1:$E$59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'Spese_Rendiconto_2016'!$B$1:$BX$54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'Spese_Rendiconto_2016'!$B:$C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<sst xmlns="http://schemas.openxmlformats.org/spreadsheetml/2006/main" count="870" uniqueCount="149">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</sst>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86815.19</v>
      </c>
      <c r="E5" s="38"/>
    </row>
    <row r="6" spans="2:5" ht="14.25">
      <c r="B6" s="8"/>
      <c r="C6" s="5" t="s">
        <v>5</v>
      </c>
      <c r="D6" s="39">
        <v>600411.27</v>
      </c>
      <c r="E6" s="40"/>
    </row>
    <row r="7" spans="2:5" ht="14.25">
      <c r="B7" s="8"/>
      <c r="C7" s="5" t="s">
        <v>6</v>
      </c>
      <c r="D7" s="39">
        <v>277499.99999999994</v>
      </c>
      <c r="E7" s="40"/>
    </row>
    <row r="8" spans="2:5" ht="15" thickBot="1">
      <c r="B8" s="9"/>
      <c r="C8" s="6" t="s">
        <v>7</v>
      </c>
      <c r="D8" s="41"/>
      <c r="E8" s="42">
        <v>2178045.06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3995048.69</v>
      </c>
      <c r="E10" s="45">
        <v>3923643.8699999996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>
        <v>0</v>
      </c>
      <c r="E13" s="45">
        <v>0</v>
      </c>
    </row>
    <row r="14" spans="2:5" ht="14.25">
      <c r="B14" s="13">
        <v>10301</v>
      </c>
      <c r="C14" s="54" t="s">
        <v>11</v>
      </c>
      <c r="D14" s="39">
        <v>453351.86</v>
      </c>
      <c r="E14" s="45">
        <v>430874.99</v>
      </c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4448400.55</v>
      </c>
      <c r="E16" s="51">
        <f>E10+E11+E12+E13+E14+E15</f>
        <v>4354518.859999999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139047.09999999998</v>
      </c>
      <c r="E18" s="45">
        <v>112975.32999999999</v>
      </c>
    </row>
    <row r="19" spans="2:5" ht="14.25">
      <c r="B19" s="13">
        <v>20102</v>
      </c>
      <c r="C19" s="54" t="s">
        <v>21</v>
      </c>
      <c r="D19" s="39">
        <v>5376.71</v>
      </c>
      <c r="E19" s="50">
        <v>3502.72</v>
      </c>
    </row>
    <row r="20" spans="2:5" ht="14.25">
      <c r="B20" s="13">
        <v>20103</v>
      </c>
      <c r="C20" s="54" t="s">
        <v>22</v>
      </c>
      <c r="D20" s="39">
        <v>14720.5</v>
      </c>
      <c r="E20" s="59">
        <v>3550</v>
      </c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159144.30999999997</v>
      </c>
      <c r="E23" s="51">
        <f>E18+E19+E20+E21+E22</f>
        <v>120028.04999999999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951709.5499999998</v>
      </c>
      <c r="E25" s="45">
        <v>902436</v>
      </c>
    </row>
    <row r="26" spans="2:5" ht="14.25">
      <c r="B26" s="13">
        <v>30200</v>
      </c>
      <c r="C26" s="54" t="s">
        <v>28</v>
      </c>
      <c r="D26" s="39">
        <v>128898.29</v>
      </c>
      <c r="E26" s="45">
        <v>78514.12999999998</v>
      </c>
    </row>
    <row r="27" spans="2:5" ht="14.25">
      <c r="B27" s="13">
        <v>30300</v>
      </c>
      <c r="C27" s="54" t="s">
        <v>29</v>
      </c>
      <c r="D27" s="39">
        <v>8157.969999999999</v>
      </c>
      <c r="E27" s="45">
        <v>8513.8</v>
      </c>
    </row>
    <row r="28" spans="2:5" ht="14.25">
      <c r="B28" s="13">
        <v>30400</v>
      </c>
      <c r="C28" s="54" t="s">
        <v>30</v>
      </c>
      <c r="D28" s="49">
        <v>95339</v>
      </c>
      <c r="E28" s="45">
        <v>95339</v>
      </c>
    </row>
    <row r="29" spans="2:5" ht="14.25">
      <c r="B29" s="13">
        <v>30500</v>
      </c>
      <c r="C29" s="54" t="s">
        <v>31</v>
      </c>
      <c r="D29" s="60">
        <v>312505.77999999997</v>
      </c>
      <c r="E29" s="50">
        <v>582314.08</v>
      </c>
    </row>
    <row r="30" spans="2:5" ht="15" thickBot="1">
      <c r="B30" s="16">
        <v>30000</v>
      </c>
      <c r="C30" s="15" t="s">
        <v>32</v>
      </c>
      <c r="D30" s="48">
        <f>D25+D26+D27+D28+D29</f>
        <v>1496610.5899999999</v>
      </c>
      <c r="E30" s="51">
        <f>E25+E26+E27+E28+E29</f>
        <v>1667117.0100000002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4364.55</v>
      </c>
      <c r="E33" s="59">
        <v>4364.55</v>
      </c>
    </row>
    <row r="34" spans="2:5" ht="14.25">
      <c r="B34" s="13">
        <v>40300</v>
      </c>
      <c r="C34" s="54" t="s">
        <v>37</v>
      </c>
      <c r="D34" s="61">
        <v>10059.13</v>
      </c>
      <c r="E34" s="45">
        <v>1885.09</v>
      </c>
    </row>
    <row r="35" spans="2:5" ht="14.25">
      <c r="B35" s="13">
        <v>40400</v>
      </c>
      <c r="C35" s="54" t="s">
        <v>38</v>
      </c>
      <c r="D35" s="39">
        <v>53289.939999999995</v>
      </c>
      <c r="E35" s="45">
        <v>47609.399999999994</v>
      </c>
    </row>
    <row r="36" spans="2:5" ht="14.25">
      <c r="B36" s="13">
        <v>40500</v>
      </c>
      <c r="C36" s="54" t="s">
        <v>39</v>
      </c>
      <c r="D36" s="49">
        <v>283496.75999999995</v>
      </c>
      <c r="E36" s="50">
        <v>283496.75999999995</v>
      </c>
    </row>
    <row r="37" spans="2:5" ht="15" thickBot="1">
      <c r="B37" s="16">
        <v>40000</v>
      </c>
      <c r="C37" s="15" t="s">
        <v>40</v>
      </c>
      <c r="D37" s="48">
        <f>D32+D33+D34+D35+D36</f>
        <v>351210.37999999995</v>
      </c>
      <c r="E37" s="51">
        <f>E32+E33+E34+E35+E36</f>
        <v>337355.79999999993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>
        <v>0</v>
      </c>
      <c r="E39" s="45">
        <v>0</v>
      </c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695465.0800000001</v>
      </c>
      <c r="E54" s="45">
        <v>694993</v>
      </c>
    </row>
    <row r="55" spans="2:5" ht="14.25">
      <c r="B55" s="13">
        <v>90200</v>
      </c>
      <c r="C55" s="54" t="s">
        <v>62</v>
      </c>
      <c r="D55" s="61">
        <v>14606.47</v>
      </c>
      <c r="E55" s="62">
        <v>16781.82</v>
      </c>
    </row>
    <row r="56" spans="2:5" ht="15" thickBot="1">
      <c r="B56" s="16">
        <v>90000</v>
      </c>
      <c r="C56" s="15" t="s">
        <v>63</v>
      </c>
      <c r="D56" s="48">
        <f>D54+D55</f>
        <v>710071.55</v>
      </c>
      <c r="E56" s="51">
        <f>E54+E55</f>
        <v>711774.82</v>
      </c>
    </row>
    <row r="57" spans="2:5" ht="15" thickBot="1" thickTop="1">
      <c r="B57" s="109" t="s">
        <v>64</v>
      </c>
      <c r="C57" s="110"/>
      <c r="D57" s="52">
        <f>D16+D23+D30+D37+D43+D49+D52+D56</f>
        <v>7165437.379999999</v>
      </c>
      <c r="E57" s="55">
        <f>E16+E23+E30+E37+E43+E49+E52+E56</f>
        <v>7190794.54</v>
      </c>
    </row>
    <row r="58" spans="2:5" ht="15" thickBot="1" thickTop="1">
      <c r="B58" s="109" t="s">
        <v>65</v>
      </c>
      <c r="C58" s="110"/>
      <c r="D58" s="52">
        <f>D57+D5+D6+D7+D8</f>
        <v>8130163.84</v>
      </c>
      <c r="E58" s="55">
        <f>E57+E5+E6+E7+E8</f>
        <v>9368839.6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IF((Spese_Rendiconto_2016!BV53+Spese_Rendiconto_2016!BW53-Entrate_Rendiconto_2016!D58)&gt;0,Spese_Rendiconto_2016!BV53+Spese_Rendiconto_2016!BW53-Entrate_Rendiconto_2016!D58,0)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657562.1100000002</v>
      </c>
      <c r="E10" s="89">
        <v>61666.99000000001</v>
      </c>
      <c r="F10" s="90">
        <v>661526.31</v>
      </c>
      <c r="G10" s="88"/>
      <c r="H10" s="89"/>
      <c r="I10" s="90"/>
      <c r="J10" s="97">
        <v>221777.15000000002</v>
      </c>
      <c r="K10" s="89">
        <v>4301.91</v>
      </c>
      <c r="L10" s="101">
        <v>216502.83</v>
      </c>
      <c r="M10" s="91">
        <v>160858.43</v>
      </c>
      <c r="N10" s="89">
        <v>145.38</v>
      </c>
      <c r="O10" s="90">
        <v>160632.22</v>
      </c>
      <c r="P10" s="91">
        <v>48568.03</v>
      </c>
      <c r="Q10" s="89">
        <v>0</v>
      </c>
      <c r="R10" s="90">
        <v>48561.76</v>
      </c>
      <c r="S10" s="91">
        <v>10360</v>
      </c>
      <c r="T10" s="89">
        <v>0</v>
      </c>
      <c r="U10" s="90">
        <v>10360</v>
      </c>
      <c r="V10" s="91"/>
      <c r="W10" s="89"/>
      <c r="X10" s="90"/>
      <c r="Y10" s="91">
        <v>109127.43000000002</v>
      </c>
      <c r="Z10" s="89">
        <v>16.16</v>
      </c>
      <c r="AA10" s="90">
        <v>109205.81000000001</v>
      </c>
      <c r="AB10" s="91"/>
      <c r="AC10" s="89"/>
      <c r="AD10" s="90"/>
      <c r="AE10" s="91">
        <v>25205.370000000003</v>
      </c>
      <c r="AF10" s="89">
        <v>287.44</v>
      </c>
      <c r="AG10" s="90">
        <v>25104.590000000004</v>
      </c>
      <c r="AH10" s="91"/>
      <c r="AI10" s="89"/>
      <c r="AJ10" s="90"/>
      <c r="AK10" s="91">
        <v>91077.83</v>
      </c>
      <c r="AL10" s="89">
        <v>820.6800000000001</v>
      </c>
      <c r="AM10" s="90">
        <v>91256.26000000001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1324536.3500000003</v>
      </c>
      <c r="BW10" s="77">
        <f aca="true" t="shared" si="1" ref="BW10:BW19">E10+H10+K10+N10+Q10+T10+W10+Z10+AC10+AF10+AI10+AL10+AO10+AR10+AU10+AX10+BA10+BD10+BG10+BJ10+BM10+BP10+BS10</f>
        <v>67238.56000000001</v>
      </c>
      <c r="BX10" s="79">
        <f aca="true" t="shared" si="2" ref="BX10:BX19">F10+I10+L10+O10+R10+U10+X10+AA10+AD10+AG10+AJ10+AM10+AP10+AS10+AV10+AY10+BB10+BE10+BH10+BK10+BN10+BQ10+BT10</f>
        <v>1323149.78</v>
      </c>
    </row>
    <row r="11" spans="2:76" ht="14.25">
      <c r="B11" s="13">
        <v>102</v>
      </c>
      <c r="C11" s="25" t="s">
        <v>92</v>
      </c>
      <c r="D11" s="88">
        <v>50046.439999999995</v>
      </c>
      <c r="E11" s="89">
        <v>5603.450000000001</v>
      </c>
      <c r="F11" s="90">
        <v>48651.100000000006</v>
      </c>
      <c r="G11" s="88"/>
      <c r="H11" s="89"/>
      <c r="I11" s="90"/>
      <c r="J11" s="97">
        <v>14203.029999999999</v>
      </c>
      <c r="K11" s="89">
        <v>0</v>
      </c>
      <c r="L11" s="101">
        <v>14341.98</v>
      </c>
      <c r="M11" s="91">
        <v>2420</v>
      </c>
      <c r="N11" s="89">
        <v>0</v>
      </c>
      <c r="O11" s="90">
        <v>1420</v>
      </c>
      <c r="P11" s="91">
        <v>2375.6800000000003</v>
      </c>
      <c r="Q11" s="89">
        <v>0</v>
      </c>
      <c r="R11" s="90">
        <v>2376.02</v>
      </c>
      <c r="S11" s="91">
        <v>699.9999999999999</v>
      </c>
      <c r="T11" s="89">
        <v>0</v>
      </c>
      <c r="U11" s="90">
        <v>699.9999999999999</v>
      </c>
      <c r="V11" s="91"/>
      <c r="W11" s="89"/>
      <c r="X11" s="90"/>
      <c r="Y11" s="91">
        <v>7265</v>
      </c>
      <c r="Z11" s="89">
        <v>0</v>
      </c>
      <c r="AA11" s="90">
        <v>7278.62</v>
      </c>
      <c r="AB11" s="91"/>
      <c r="AC11" s="89"/>
      <c r="AD11" s="90"/>
      <c r="AE11" s="91">
        <v>1720.0000000000002</v>
      </c>
      <c r="AF11" s="89">
        <v>0</v>
      </c>
      <c r="AG11" s="90">
        <v>1642.4300000000003</v>
      </c>
      <c r="AH11" s="91">
        <v>233.98</v>
      </c>
      <c r="AI11" s="89">
        <v>0</v>
      </c>
      <c r="AJ11" s="90">
        <v>233.98</v>
      </c>
      <c r="AK11" s="91">
        <v>5987.790000000001</v>
      </c>
      <c r="AL11" s="89">
        <v>0</v>
      </c>
      <c r="AM11" s="90">
        <v>6006.920000000001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84951.91999999998</v>
      </c>
      <c r="BW11" s="77">
        <f t="shared" si="1"/>
        <v>5603.450000000001</v>
      </c>
      <c r="BX11" s="79">
        <f t="shared" si="2"/>
        <v>82651.04999999999</v>
      </c>
    </row>
    <row r="12" spans="2:76" ht="14.25">
      <c r="B12" s="13">
        <v>103</v>
      </c>
      <c r="C12" s="25" t="s">
        <v>93</v>
      </c>
      <c r="D12" s="88">
        <v>554050.6900000001</v>
      </c>
      <c r="E12" s="89">
        <v>22402.4</v>
      </c>
      <c r="F12" s="90">
        <v>525975.92</v>
      </c>
      <c r="G12" s="88"/>
      <c r="H12" s="89"/>
      <c r="I12" s="90"/>
      <c r="J12" s="97">
        <v>65245.22</v>
      </c>
      <c r="K12" s="89">
        <v>0</v>
      </c>
      <c r="L12" s="101">
        <v>55576.25</v>
      </c>
      <c r="M12" s="91">
        <v>733745.88</v>
      </c>
      <c r="N12" s="89">
        <v>0</v>
      </c>
      <c r="O12" s="90">
        <v>743022.2300000001</v>
      </c>
      <c r="P12" s="91">
        <v>55149.649999999994</v>
      </c>
      <c r="Q12" s="89">
        <v>0</v>
      </c>
      <c r="R12" s="90">
        <v>45184.68000000001</v>
      </c>
      <c r="S12" s="91">
        <v>99545.93</v>
      </c>
      <c r="T12" s="89">
        <v>0</v>
      </c>
      <c r="U12" s="90">
        <v>92601.03</v>
      </c>
      <c r="V12" s="91"/>
      <c r="W12" s="89"/>
      <c r="X12" s="90"/>
      <c r="Y12" s="91">
        <v>36410.88</v>
      </c>
      <c r="Z12" s="89">
        <v>0</v>
      </c>
      <c r="AA12" s="90">
        <v>42377.31</v>
      </c>
      <c r="AB12" s="91">
        <v>800807.27</v>
      </c>
      <c r="AC12" s="89">
        <v>0</v>
      </c>
      <c r="AD12" s="90">
        <v>794750.97</v>
      </c>
      <c r="AE12" s="91">
        <v>551433.69</v>
      </c>
      <c r="AF12" s="89">
        <v>0</v>
      </c>
      <c r="AG12" s="90">
        <v>574676.26</v>
      </c>
      <c r="AH12" s="91">
        <v>3987.34</v>
      </c>
      <c r="AI12" s="89">
        <v>0</v>
      </c>
      <c r="AJ12" s="90">
        <v>5852.110000000001</v>
      </c>
      <c r="AK12" s="91">
        <v>668897.98</v>
      </c>
      <c r="AL12" s="89">
        <v>0</v>
      </c>
      <c r="AM12" s="90">
        <v>421216.7</v>
      </c>
      <c r="AN12" s="91"/>
      <c r="AO12" s="89"/>
      <c r="AP12" s="90"/>
      <c r="AQ12" s="91">
        <v>7596.7</v>
      </c>
      <c r="AR12" s="89">
        <v>0</v>
      </c>
      <c r="AS12" s="90">
        <v>7462.5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3576871.2299999995</v>
      </c>
      <c r="BW12" s="77">
        <f t="shared" si="1"/>
        <v>22402.4</v>
      </c>
      <c r="BX12" s="79">
        <f t="shared" si="2"/>
        <v>3308695.9600000004</v>
      </c>
    </row>
    <row r="13" spans="2:76" ht="14.25">
      <c r="B13" s="13">
        <v>104</v>
      </c>
      <c r="C13" s="25" t="s">
        <v>19</v>
      </c>
      <c r="D13" s="88">
        <v>63699.130000000005</v>
      </c>
      <c r="E13" s="89">
        <v>0</v>
      </c>
      <c r="F13" s="90">
        <v>57652.09</v>
      </c>
      <c r="G13" s="88"/>
      <c r="H13" s="89"/>
      <c r="I13" s="90"/>
      <c r="J13" s="97">
        <v>2150</v>
      </c>
      <c r="K13" s="89">
        <v>0</v>
      </c>
      <c r="L13" s="101">
        <v>0</v>
      </c>
      <c r="M13" s="91">
        <v>154935.19</v>
      </c>
      <c r="N13" s="89">
        <v>0</v>
      </c>
      <c r="O13" s="90">
        <v>129631.23000000001</v>
      </c>
      <c r="P13" s="91">
        <v>53363.96</v>
      </c>
      <c r="Q13" s="89">
        <v>0</v>
      </c>
      <c r="R13" s="90">
        <v>58587.920000000006</v>
      </c>
      <c r="S13" s="91">
        <v>30678.679999999997</v>
      </c>
      <c r="T13" s="89">
        <v>0</v>
      </c>
      <c r="U13" s="90">
        <v>36050.98</v>
      </c>
      <c r="V13" s="91"/>
      <c r="W13" s="89"/>
      <c r="X13" s="90"/>
      <c r="Y13" s="91">
        <v>17926.850000000002</v>
      </c>
      <c r="Z13" s="89">
        <v>0</v>
      </c>
      <c r="AA13" s="90">
        <v>17079.4</v>
      </c>
      <c r="AB13" s="91">
        <v>0</v>
      </c>
      <c r="AC13" s="89">
        <v>0</v>
      </c>
      <c r="AD13" s="90">
        <v>0</v>
      </c>
      <c r="AE13" s="91"/>
      <c r="AF13" s="89"/>
      <c r="AG13" s="90"/>
      <c r="AH13" s="91">
        <v>1850.6</v>
      </c>
      <c r="AI13" s="89">
        <v>0</v>
      </c>
      <c r="AJ13" s="90">
        <v>0</v>
      </c>
      <c r="AK13" s="91">
        <v>125467.41</v>
      </c>
      <c r="AL13" s="89">
        <v>0</v>
      </c>
      <c r="AM13" s="90">
        <v>127149.95</v>
      </c>
      <c r="AN13" s="91"/>
      <c r="AO13" s="89"/>
      <c r="AP13" s="90"/>
      <c r="AQ13" s="91">
        <v>7</v>
      </c>
      <c r="AR13" s="89">
        <v>0</v>
      </c>
      <c r="AS13" s="90">
        <v>1095.18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450078.81999999995</v>
      </c>
      <c r="BW13" s="77">
        <f t="shared" si="1"/>
        <v>0</v>
      </c>
      <c r="BX13" s="79">
        <f t="shared" si="2"/>
        <v>427246.75000000006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41894.57</v>
      </c>
      <c r="BM16" s="89">
        <v>0</v>
      </c>
      <c r="BN16" s="90">
        <v>41894.57</v>
      </c>
      <c r="BO16" s="91"/>
      <c r="BP16" s="89"/>
      <c r="BQ16" s="90"/>
      <c r="BR16" s="97"/>
      <c r="BS16" s="89"/>
      <c r="BT16" s="101"/>
      <c r="BU16" s="76"/>
      <c r="BV16" s="85">
        <f t="shared" si="0"/>
        <v>41894.57</v>
      </c>
      <c r="BW16" s="77">
        <f t="shared" si="1"/>
        <v>0</v>
      </c>
      <c r="BX16" s="79">
        <f t="shared" si="2"/>
        <v>41894.57</v>
      </c>
    </row>
    <row r="17" spans="2:76" ht="14.2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>
        <v>9667.35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9667.35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>
        <v>172792.37</v>
      </c>
      <c r="E19" s="89">
        <v>0</v>
      </c>
      <c r="F19" s="90">
        <v>252719.85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172792.37</v>
      </c>
      <c r="BW19" s="77">
        <f t="shared" si="1"/>
        <v>0</v>
      </c>
      <c r="BX19" s="79">
        <f t="shared" si="2"/>
        <v>252719.85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1507818.0900000003</v>
      </c>
      <c r="E20" s="78">
        <f t="shared" si="3"/>
        <v>89672.84000000003</v>
      </c>
      <c r="F20" s="79">
        <f t="shared" si="3"/>
        <v>1546525.2700000003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303375.4</v>
      </c>
      <c r="K20" s="78">
        <f t="shared" si="3"/>
        <v>4301.91</v>
      </c>
      <c r="L20" s="77">
        <f t="shared" si="3"/>
        <v>286421.06</v>
      </c>
      <c r="M20" s="98">
        <f t="shared" si="3"/>
        <v>1051959.5</v>
      </c>
      <c r="N20" s="78">
        <f t="shared" si="3"/>
        <v>145.38</v>
      </c>
      <c r="O20" s="77">
        <f t="shared" si="3"/>
        <v>1034705.68</v>
      </c>
      <c r="P20" s="98">
        <f t="shared" si="3"/>
        <v>159457.31999999998</v>
      </c>
      <c r="Q20" s="78">
        <f t="shared" si="3"/>
        <v>0</v>
      </c>
      <c r="R20" s="77">
        <f t="shared" si="3"/>
        <v>154710.38</v>
      </c>
      <c r="S20" s="98">
        <f t="shared" si="3"/>
        <v>141284.61</v>
      </c>
      <c r="T20" s="78">
        <f t="shared" si="3"/>
        <v>0</v>
      </c>
      <c r="U20" s="77">
        <f t="shared" si="3"/>
        <v>139712.01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170730.16000000003</v>
      </c>
      <c r="Z20" s="78">
        <f t="shared" si="3"/>
        <v>16.16</v>
      </c>
      <c r="AA20" s="77">
        <f t="shared" si="3"/>
        <v>175941.13999999998</v>
      </c>
      <c r="AB20" s="98">
        <f t="shared" si="3"/>
        <v>800807.27</v>
      </c>
      <c r="AC20" s="78">
        <f t="shared" si="3"/>
        <v>0</v>
      </c>
      <c r="AD20" s="77">
        <f t="shared" si="3"/>
        <v>794750.97</v>
      </c>
      <c r="AE20" s="98">
        <f t="shared" si="3"/>
        <v>578359.0599999999</v>
      </c>
      <c r="AF20" s="78">
        <f t="shared" si="3"/>
        <v>287.44</v>
      </c>
      <c r="AG20" s="77">
        <f t="shared" si="3"/>
        <v>601423.28</v>
      </c>
      <c r="AH20" s="98">
        <f t="shared" si="3"/>
        <v>6071.92</v>
      </c>
      <c r="AI20" s="78">
        <f t="shared" si="3"/>
        <v>0</v>
      </c>
      <c r="AJ20" s="77">
        <f t="shared" si="3"/>
        <v>6086.09</v>
      </c>
      <c r="AK20" s="98">
        <f t="shared" si="3"/>
        <v>891431.01</v>
      </c>
      <c r="AL20" s="78">
        <f t="shared" si="3"/>
        <v>820.6800000000001</v>
      </c>
      <c r="AM20" s="77">
        <f t="shared" si="3"/>
        <v>645629.83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7603.7</v>
      </c>
      <c r="AR20" s="78">
        <f t="shared" si="3"/>
        <v>0</v>
      </c>
      <c r="AS20" s="77">
        <f t="shared" si="3"/>
        <v>8557.68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41894.57</v>
      </c>
      <c r="BM20" s="78">
        <f t="shared" si="3"/>
        <v>0</v>
      </c>
      <c r="BN20" s="77">
        <f t="shared" si="3"/>
        <v>41894.57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5660792.61</v>
      </c>
      <c r="BW20" s="77">
        <f>BW10+BW11+BW12+BW13+BW14+BW15+BW16+BW17+BW18+BW19</f>
        <v>95244.41</v>
      </c>
      <c r="BX20" s="95">
        <f>BX10+BX11+BX12+BX13+BX14+BX15+BX16+BX17+BX18+BX19</f>
        <v>5436357.960000001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144867.92</v>
      </c>
      <c r="E24" s="89">
        <v>71508.7</v>
      </c>
      <c r="F24" s="90">
        <v>157220.69000000003</v>
      </c>
      <c r="G24" s="88"/>
      <c r="H24" s="89"/>
      <c r="I24" s="90"/>
      <c r="J24" s="97">
        <v>26676.89</v>
      </c>
      <c r="K24" s="89">
        <v>0</v>
      </c>
      <c r="L24" s="101">
        <v>0</v>
      </c>
      <c r="M24" s="97">
        <v>2236.38</v>
      </c>
      <c r="N24" s="89">
        <v>0</v>
      </c>
      <c r="O24" s="101">
        <v>6825.51</v>
      </c>
      <c r="P24" s="97">
        <v>0</v>
      </c>
      <c r="Q24" s="89">
        <v>0</v>
      </c>
      <c r="R24" s="101">
        <v>0</v>
      </c>
      <c r="S24" s="97">
        <v>113268.98999999999</v>
      </c>
      <c r="T24" s="89">
        <v>0</v>
      </c>
      <c r="U24" s="101">
        <v>110995.62</v>
      </c>
      <c r="V24" s="97"/>
      <c r="W24" s="89"/>
      <c r="X24" s="101"/>
      <c r="Y24" s="97">
        <v>64194.619999999995</v>
      </c>
      <c r="Z24" s="89">
        <v>0</v>
      </c>
      <c r="AA24" s="101">
        <v>48804.92</v>
      </c>
      <c r="AB24" s="97">
        <v>0</v>
      </c>
      <c r="AC24" s="89">
        <v>0</v>
      </c>
      <c r="AD24" s="101">
        <v>0</v>
      </c>
      <c r="AE24" s="97">
        <v>313522.31000000006</v>
      </c>
      <c r="AF24" s="89">
        <v>6400</v>
      </c>
      <c r="AG24" s="101">
        <v>303710.77999999997</v>
      </c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6478.16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664767.1100000001</v>
      </c>
      <c r="BW24" s="77">
        <f t="shared" si="4"/>
        <v>77908.7</v>
      </c>
      <c r="BX24" s="79">
        <f t="shared" si="4"/>
        <v>634035.68</v>
      </c>
    </row>
    <row r="25" spans="2:76" ht="14.2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25290.54</v>
      </c>
      <c r="Z25" s="89">
        <v>0</v>
      </c>
      <c r="AA25" s="101">
        <v>38797.33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25290.54</v>
      </c>
      <c r="BW25" s="77">
        <f t="shared" si="4"/>
        <v>0</v>
      </c>
      <c r="BX25" s="79">
        <f t="shared" si="4"/>
        <v>38797.33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>
        <v>0</v>
      </c>
      <c r="K26" s="89">
        <v>0</v>
      </c>
      <c r="L26" s="101">
        <v>0</v>
      </c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>
        <v>13000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13000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157867.92</v>
      </c>
      <c r="E28" s="78">
        <f t="shared" si="5"/>
        <v>71508.7</v>
      </c>
      <c r="F28" s="79">
        <f t="shared" si="5"/>
        <v>157220.69000000003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26676.89</v>
      </c>
      <c r="K28" s="78">
        <f t="shared" si="5"/>
        <v>0</v>
      </c>
      <c r="L28" s="77">
        <f t="shared" si="5"/>
        <v>0</v>
      </c>
      <c r="M28" s="98">
        <f t="shared" si="5"/>
        <v>2236.38</v>
      </c>
      <c r="N28" s="78">
        <f t="shared" si="5"/>
        <v>0</v>
      </c>
      <c r="O28" s="77">
        <f t="shared" si="5"/>
        <v>6825.51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113268.98999999999</v>
      </c>
      <c r="T28" s="78">
        <f t="shared" si="5"/>
        <v>0</v>
      </c>
      <c r="U28" s="77">
        <f t="shared" si="5"/>
        <v>110995.62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89485.16</v>
      </c>
      <c r="Z28" s="78">
        <f t="shared" si="5"/>
        <v>0</v>
      </c>
      <c r="AA28" s="77">
        <f t="shared" si="5"/>
        <v>87602.25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313522.31000000006</v>
      </c>
      <c r="AF28" s="78">
        <f t="shared" si="5"/>
        <v>6400</v>
      </c>
      <c r="AG28" s="77">
        <f t="shared" si="5"/>
        <v>303710.77999999997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6478.16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703057.6500000001</v>
      </c>
      <c r="BW28" s="77">
        <f>BW23+BW24+BW25+BW26+BW27</f>
        <v>77908.7</v>
      </c>
      <c r="BX28" s="95">
        <f>BX23+BX24+BX25+BX26+BX27</f>
        <v>672833.01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215069.53</v>
      </c>
      <c r="BM40" s="89">
        <v>0</v>
      </c>
      <c r="BN40" s="101">
        <v>215069.53</v>
      </c>
      <c r="BO40" s="97"/>
      <c r="BP40" s="89"/>
      <c r="BQ40" s="101"/>
      <c r="BR40" s="97"/>
      <c r="BS40" s="89"/>
      <c r="BT40" s="101"/>
      <c r="BU40" s="76"/>
      <c r="BV40" s="85">
        <f t="shared" si="10"/>
        <v>215069.53</v>
      </c>
      <c r="BW40" s="77">
        <f t="shared" si="10"/>
        <v>0</v>
      </c>
      <c r="BX40" s="79">
        <f t="shared" si="10"/>
        <v>215069.53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215069.53</v>
      </c>
      <c r="BM42" s="78">
        <f t="shared" si="12"/>
        <v>0</v>
      </c>
      <c r="BN42" s="77">
        <f t="shared" si="12"/>
        <v>215069.53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215069.53</v>
      </c>
      <c r="BW42" s="77">
        <f>BW38+BW39+BW40+BW41</f>
        <v>0</v>
      </c>
      <c r="BX42" s="95">
        <f>BX38+BX39+BX40+BX41</f>
        <v>215069.53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695465.08</v>
      </c>
      <c r="BS49" s="89">
        <v>0</v>
      </c>
      <c r="BT49" s="101">
        <v>682326.96</v>
      </c>
      <c r="BU49" s="76"/>
      <c r="BV49" s="85">
        <f aca="true" t="shared" si="15" ref="BV49:BX50">D49+G49+J49+M49+P49+S49+V49+Y49+AB49+AE49+AH49+AK49+AN49+AQ49+AT49+AW49+AZ49+BC49+BF49+BI49+BL49+BO49+BR49</f>
        <v>695465.08</v>
      </c>
      <c r="BW49" s="77">
        <f t="shared" si="15"/>
        <v>0</v>
      </c>
      <c r="BX49" s="79">
        <f t="shared" si="15"/>
        <v>682326.96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14606.47</v>
      </c>
      <c r="BS50" s="89">
        <v>0</v>
      </c>
      <c r="BT50" s="101">
        <v>14603.72</v>
      </c>
      <c r="BU50" s="76"/>
      <c r="BV50" s="85">
        <f t="shared" si="15"/>
        <v>14606.47</v>
      </c>
      <c r="BW50" s="77">
        <f t="shared" si="15"/>
        <v>0</v>
      </c>
      <c r="BX50" s="79">
        <f t="shared" si="15"/>
        <v>14603.72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710071.5499999999</v>
      </c>
      <c r="BS51" s="78">
        <f>BS49+BS50</f>
        <v>0</v>
      </c>
      <c r="BT51" s="77">
        <f>BT49+BT50</f>
        <v>696930.6799999999</v>
      </c>
      <c r="BU51" s="85"/>
      <c r="BV51" s="85">
        <f>BV49+BV50</f>
        <v>710071.5499999999</v>
      </c>
      <c r="BW51" s="77">
        <f>BW49+BW50</f>
        <v>0</v>
      </c>
      <c r="BX51" s="95">
        <f>BX49+BX50</f>
        <v>696930.6799999999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1665686.0100000002</v>
      </c>
      <c r="E53" s="86">
        <f t="shared" si="18"/>
        <v>161181.54000000004</v>
      </c>
      <c r="F53" s="86">
        <f t="shared" si="18"/>
        <v>1703745.9600000002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330052.29000000004</v>
      </c>
      <c r="K53" s="86">
        <f t="shared" si="18"/>
        <v>4301.91</v>
      </c>
      <c r="L53" s="86">
        <f t="shared" si="18"/>
        <v>286421.06</v>
      </c>
      <c r="M53" s="86">
        <f t="shared" si="18"/>
        <v>1054195.88</v>
      </c>
      <c r="N53" s="86">
        <f t="shared" si="18"/>
        <v>145.38</v>
      </c>
      <c r="O53" s="86">
        <f t="shared" si="18"/>
        <v>1041531.1900000001</v>
      </c>
      <c r="P53" s="86">
        <f t="shared" si="18"/>
        <v>159457.31999999998</v>
      </c>
      <c r="Q53" s="86">
        <f t="shared" si="18"/>
        <v>0</v>
      </c>
      <c r="R53" s="86">
        <f t="shared" si="18"/>
        <v>154710.38</v>
      </c>
      <c r="S53" s="86">
        <f t="shared" si="18"/>
        <v>254553.59999999998</v>
      </c>
      <c r="T53" s="86">
        <f t="shared" si="18"/>
        <v>0</v>
      </c>
      <c r="U53" s="86">
        <f t="shared" si="18"/>
        <v>250707.63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260215.32000000004</v>
      </c>
      <c r="Z53" s="86">
        <f t="shared" si="18"/>
        <v>16.16</v>
      </c>
      <c r="AA53" s="86">
        <f t="shared" si="18"/>
        <v>263543.39</v>
      </c>
      <c r="AB53" s="86">
        <f t="shared" si="18"/>
        <v>800807.27</v>
      </c>
      <c r="AC53" s="86">
        <f t="shared" si="18"/>
        <v>0</v>
      </c>
      <c r="AD53" s="86">
        <f t="shared" si="18"/>
        <v>794750.97</v>
      </c>
      <c r="AE53" s="86">
        <f t="shared" si="18"/>
        <v>891881.37</v>
      </c>
      <c r="AF53" s="86">
        <f t="shared" si="18"/>
        <v>6687.44</v>
      </c>
      <c r="AG53" s="86">
        <f t="shared" si="18"/>
        <v>905134.06</v>
      </c>
      <c r="AH53" s="86">
        <f t="shared" si="18"/>
        <v>6071.92</v>
      </c>
      <c r="AI53" s="86">
        <f t="shared" si="18"/>
        <v>0</v>
      </c>
      <c r="AJ53" s="86">
        <f aca="true" t="shared" si="19" ref="AJ53:BT53">AJ20+AJ28+AJ35+AJ42+AJ46+AJ51</f>
        <v>6086.09</v>
      </c>
      <c r="AK53" s="86">
        <f t="shared" si="19"/>
        <v>891431.01</v>
      </c>
      <c r="AL53" s="86">
        <f t="shared" si="19"/>
        <v>820.6800000000001</v>
      </c>
      <c r="AM53" s="86">
        <f t="shared" si="19"/>
        <v>652107.99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7603.7</v>
      </c>
      <c r="AR53" s="86">
        <f t="shared" si="19"/>
        <v>0</v>
      </c>
      <c r="AS53" s="86">
        <f t="shared" si="19"/>
        <v>8557.68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256964.1</v>
      </c>
      <c r="BM53" s="86">
        <f t="shared" si="19"/>
        <v>0</v>
      </c>
      <c r="BN53" s="86">
        <f t="shared" si="19"/>
        <v>256964.1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710071.5499999999</v>
      </c>
      <c r="BS53" s="86">
        <f t="shared" si="19"/>
        <v>0</v>
      </c>
      <c r="BT53" s="86">
        <f t="shared" si="19"/>
        <v>696930.6799999999</v>
      </c>
      <c r="BU53" s="86">
        <f>BU8</f>
        <v>0</v>
      </c>
      <c r="BV53" s="102">
        <f>BV8+BV20+BV28+BV35+BV42+BV46+BV51</f>
        <v>7288991.340000001</v>
      </c>
      <c r="BW53" s="87">
        <f>BW20+BW28+BW35+BW42+BW46+BW51</f>
        <v>173153.11</v>
      </c>
      <c r="BX53" s="87">
        <f>BX20+BX28+BX35+BX42+BX46+BX51</f>
        <v>7021191.180000001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IF((Spese_Rendiconto_2016!BV53+Spese_Rendiconto_2016!BW53-Entrate_Rendiconto_2016!D58)&lt;0,Entrate_Rendiconto_2016!D58-Spese_Rendiconto_2016!BV53-Spese_Rendiconto_2016!BW53,0)</f>
        <v>668019.3899999991</v>
      </c>
      <c r="BW54" s="93"/>
      <c r="BX54" s="94">
        <f>IF((Spese_Rendiconto_2016!BX53-Entrate_Rendiconto_2016!E58)&lt;0,Entrate_Rendiconto_2016!E58-Spese_Rendiconto_2016!BX53,0)</f>
        <v>2347648.419999999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2017-05-15T14:26:20Z</dcterms:modified>
  <cp:category/>
  <cp:version/>
  <cp:contentType/>
  <cp:contentStatus/>
</cp:coreProperties>
</file>