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<sst xmlns="http://schemas.openxmlformats.org/spreadsheetml/2006/main" count="870" uniqueCount="151">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</sst>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1751500</v>
      </c>
      <c r="E10" s="45">
        <v>1973075.54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27840</v>
      </c>
      <c r="E14" s="45">
        <v>74446.49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1779340</v>
      </c>
      <c r="E16" s="51">
        <f>E10+E11+E12+E13+E14+E15</f>
        <v>2047522.03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80568</v>
      </c>
      <c r="E18" s="45">
        <v>119918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80568</v>
      </c>
      <c r="E23" s="51">
        <f>E18+E19+E20+E21+E22</f>
        <v>119918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343400</v>
      </c>
      <c r="E25" s="45">
        <v>380598.85</v>
      </c>
    </row>
    <row r="26" spans="2:5" ht="15">
      <c r="B26" s="13">
        <v>30200</v>
      </c>
      <c r="C26" s="54" t="s">
        <v>28</v>
      </c>
      <c r="D26" s="39">
        <v>3000</v>
      </c>
      <c r="E26" s="45">
        <v>3000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89368</v>
      </c>
      <c r="E29" s="50">
        <v>132870.86</v>
      </c>
    </row>
    <row r="30" spans="2:5" ht="15.75" thickBot="1">
      <c r="B30" s="16">
        <v>30000</v>
      </c>
      <c r="C30" s="15" t="s">
        <v>32</v>
      </c>
      <c r="D30" s="48">
        <f>D25+D26+D27+D28+D29</f>
        <v>435868</v>
      </c>
      <c r="E30" s="51">
        <f>E25+E26+E27+E28+E29</f>
        <v>516569.70999999996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5000</v>
      </c>
      <c r="E32" s="45">
        <v>5000</v>
      </c>
    </row>
    <row r="33" spans="2:5" ht="15">
      <c r="B33" s="13">
        <v>40200</v>
      </c>
      <c r="C33" s="54" t="s">
        <v>36</v>
      </c>
      <c r="D33" s="61">
        <v>570269</v>
      </c>
      <c r="E33" s="59">
        <v>1164550.45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15000</v>
      </c>
      <c r="E35" s="45">
        <v>15000</v>
      </c>
    </row>
    <row r="36" spans="2:5" ht="15">
      <c r="B36" s="13">
        <v>40500</v>
      </c>
      <c r="C36" s="54" t="s">
        <v>39</v>
      </c>
      <c r="D36" s="49">
        <v>30000</v>
      </c>
      <c r="E36" s="50">
        <v>35760.01</v>
      </c>
    </row>
    <row r="37" spans="2:5" ht="15.75" thickBot="1">
      <c r="B37" s="16">
        <v>40000</v>
      </c>
      <c r="C37" s="15" t="s">
        <v>40</v>
      </c>
      <c r="D37" s="48">
        <f>D32+D33+D34+D35+D36</f>
        <v>620269</v>
      </c>
      <c r="E37" s="51">
        <f>E32+E33+E34+E35+E36</f>
        <v>1220310.46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567890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567890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463000</v>
      </c>
      <c r="E54" s="45">
        <v>577058.11</v>
      </c>
    </row>
    <row r="55" spans="2:5" ht="15">
      <c r="B55" s="13">
        <v>90200</v>
      </c>
      <c r="C55" s="54" t="s">
        <v>62</v>
      </c>
      <c r="D55" s="61">
        <v>81000</v>
      </c>
      <c r="E55" s="62">
        <v>108864.83000000002</v>
      </c>
    </row>
    <row r="56" spans="2:5" ht="15.75" thickBot="1">
      <c r="B56" s="16">
        <v>90000</v>
      </c>
      <c r="C56" s="15" t="s">
        <v>63</v>
      </c>
      <c r="D56" s="48">
        <f>D54+D55</f>
        <v>544000</v>
      </c>
      <c r="E56" s="51">
        <f>E54+E55</f>
        <v>685922.94</v>
      </c>
    </row>
    <row r="57" spans="2:5" ht="16.5" thickBot="1" thickTop="1">
      <c r="B57" s="109" t="s">
        <v>64</v>
      </c>
      <c r="C57" s="110"/>
      <c r="D57" s="52">
        <f>D16+D23+D30+D37+D43+D49+D52+D56</f>
        <v>3460045</v>
      </c>
      <c r="E57" s="55">
        <f>E16+E23+E30+E37+E43+E49+E52+E56</f>
        <v>5158133.140000001</v>
      </c>
    </row>
    <row r="58" spans="2:5" ht="16.5" thickBot="1" thickTop="1">
      <c r="B58" s="109" t="s">
        <v>65</v>
      </c>
      <c r="C58" s="110"/>
      <c r="D58" s="52">
        <f>D57+D5+D6+D7+D8</f>
        <v>3460045</v>
      </c>
      <c r="E58" s="55">
        <f>E57+E5+E6+E7+E8</f>
        <v>5158133.140000001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1742500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27840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1770340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80568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80568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217900</v>
      </c>
      <c r="E25" s="45"/>
    </row>
    <row r="26" spans="2:5" ht="15">
      <c r="B26" s="13">
        <v>30200</v>
      </c>
      <c r="C26" s="54" t="s">
        <v>28</v>
      </c>
      <c r="D26" s="39">
        <v>3000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81005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302005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5000</v>
      </c>
      <c r="E32" s="45"/>
    </row>
    <row r="33" spans="2:5" ht="15">
      <c r="B33" s="13">
        <v>40200</v>
      </c>
      <c r="C33" s="54" t="s">
        <v>36</v>
      </c>
      <c r="D33" s="61">
        <v>335000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385000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463000</v>
      </c>
      <c r="E54" s="45"/>
    </row>
    <row r="55" spans="2:5" ht="15">
      <c r="B55" s="13">
        <v>90200</v>
      </c>
      <c r="C55" s="54" t="s">
        <v>62</v>
      </c>
      <c r="D55" s="61">
        <v>81000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544000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3081913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3081913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1744500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27840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1772340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80568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80568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221900</v>
      </c>
      <c r="E25" s="45"/>
    </row>
    <row r="26" spans="2:5" ht="15">
      <c r="B26" s="13">
        <v>30200</v>
      </c>
      <c r="C26" s="54" t="s">
        <v>28</v>
      </c>
      <c r="D26" s="39">
        <v>3000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81005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306005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5000</v>
      </c>
      <c r="E32" s="45"/>
    </row>
    <row r="33" spans="2:5" ht="15">
      <c r="B33" s="13">
        <v>40200</v>
      </c>
      <c r="C33" s="54" t="s">
        <v>36</v>
      </c>
      <c r="D33" s="61">
        <v>280000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330000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463000</v>
      </c>
      <c r="E54" s="45"/>
    </row>
    <row r="55" spans="2:5" ht="15">
      <c r="B55" s="13">
        <v>90200</v>
      </c>
      <c r="C55" s="54" t="s">
        <v>62</v>
      </c>
      <c r="D55" s="61">
        <v>81000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544000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3032913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3032913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304000</v>
      </c>
      <c r="E10" s="89">
        <v>0</v>
      </c>
      <c r="F10" s="90">
        <v>362277.88</v>
      </c>
      <c r="G10" s="88"/>
      <c r="H10" s="89"/>
      <c r="I10" s="90"/>
      <c r="J10" s="97">
        <v>82000</v>
      </c>
      <c r="K10" s="89">
        <v>0</v>
      </c>
      <c r="L10" s="101">
        <v>86204.51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63000</v>
      </c>
      <c r="AF10" s="89">
        <v>0</v>
      </c>
      <c r="AG10" s="90">
        <v>66839.73000000001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449000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515322.12</v>
      </c>
    </row>
    <row r="11" spans="2:76" ht="15">
      <c r="B11" s="13">
        <v>102</v>
      </c>
      <c r="C11" s="25" t="s">
        <v>92</v>
      </c>
      <c r="D11" s="88">
        <v>28600</v>
      </c>
      <c r="E11" s="89">
        <v>0</v>
      </c>
      <c r="F11" s="90">
        <v>34567.64000000001</v>
      </c>
      <c r="G11" s="88"/>
      <c r="H11" s="89"/>
      <c r="I11" s="90"/>
      <c r="J11" s="97">
        <v>5700</v>
      </c>
      <c r="K11" s="89">
        <v>0</v>
      </c>
      <c r="L11" s="101">
        <v>5795.94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5000</v>
      </c>
      <c r="AF11" s="89">
        <v>0</v>
      </c>
      <c r="AG11" s="90">
        <v>6167.78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39300</v>
      </c>
      <c r="BW11" s="77">
        <f t="shared" si="1"/>
        <v>0</v>
      </c>
      <c r="BX11" s="79">
        <f t="shared" si="2"/>
        <v>46531.36000000001</v>
      </c>
    </row>
    <row r="12" spans="2:76" ht="15">
      <c r="B12" s="13">
        <v>103</v>
      </c>
      <c r="C12" s="25" t="s">
        <v>93</v>
      </c>
      <c r="D12" s="88">
        <v>371353</v>
      </c>
      <c r="E12" s="89">
        <v>0</v>
      </c>
      <c r="F12" s="90">
        <v>560206.2499999999</v>
      </c>
      <c r="G12" s="88"/>
      <c r="H12" s="89"/>
      <c r="I12" s="90"/>
      <c r="J12" s="97">
        <v>4650</v>
      </c>
      <c r="K12" s="89">
        <v>0</v>
      </c>
      <c r="L12" s="101">
        <v>4766</v>
      </c>
      <c r="M12" s="91">
        <v>159400</v>
      </c>
      <c r="N12" s="89">
        <v>0</v>
      </c>
      <c r="O12" s="90">
        <v>222988.38</v>
      </c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>
        <v>120000</v>
      </c>
      <c r="Z12" s="89">
        <v>0</v>
      </c>
      <c r="AA12" s="90">
        <v>149657.19</v>
      </c>
      <c r="AB12" s="91">
        <v>492500</v>
      </c>
      <c r="AC12" s="89">
        <v>0</v>
      </c>
      <c r="AD12" s="90">
        <v>552292.48</v>
      </c>
      <c r="AE12" s="91">
        <v>186900</v>
      </c>
      <c r="AF12" s="89">
        <v>0</v>
      </c>
      <c r="AG12" s="90">
        <v>262346.53</v>
      </c>
      <c r="AH12" s="91"/>
      <c r="AI12" s="89"/>
      <c r="AJ12" s="90"/>
      <c r="AK12" s="91">
        <v>76550</v>
      </c>
      <c r="AL12" s="89">
        <v>0</v>
      </c>
      <c r="AM12" s="90">
        <v>93387.09000000001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1411353</v>
      </c>
      <c r="BW12" s="77">
        <f t="shared" si="1"/>
        <v>0</v>
      </c>
      <c r="BX12" s="79">
        <f t="shared" si="2"/>
        <v>1845643.92</v>
      </c>
    </row>
    <row r="13" spans="2:76" ht="15">
      <c r="B13" s="13">
        <v>104</v>
      </c>
      <c r="C13" s="25" t="s">
        <v>19</v>
      </c>
      <c r="D13" s="88">
        <v>104003</v>
      </c>
      <c r="E13" s="89">
        <v>0</v>
      </c>
      <c r="F13" s="90">
        <v>128859.02</v>
      </c>
      <c r="G13" s="88"/>
      <c r="H13" s="89"/>
      <c r="I13" s="90"/>
      <c r="J13" s="97"/>
      <c r="K13" s="89"/>
      <c r="L13" s="101"/>
      <c r="M13" s="91">
        <v>3450</v>
      </c>
      <c r="N13" s="89">
        <v>0</v>
      </c>
      <c r="O13" s="90">
        <v>3911.3</v>
      </c>
      <c r="P13" s="91">
        <v>10000</v>
      </c>
      <c r="Q13" s="89">
        <v>0</v>
      </c>
      <c r="R13" s="90">
        <v>10000</v>
      </c>
      <c r="S13" s="91"/>
      <c r="T13" s="89"/>
      <c r="U13" s="90"/>
      <c r="V13" s="91">
        <v>8000</v>
      </c>
      <c r="W13" s="89">
        <v>0</v>
      </c>
      <c r="X13" s="90">
        <v>8000</v>
      </c>
      <c r="Y13" s="91"/>
      <c r="Z13" s="89"/>
      <c r="AA13" s="90"/>
      <c r="AB13" s="91">
        <v>14200</v>
      </c>
      <c r="AC13" s="89">
        <v>0</v>
      </c>
      <c r="AD13" s="90">
        <v>14283.05</v>
      </c>
      <c r="AE13" s="91">
        <v>7000</v>
      </c>
      <c r="AF13" s="89">
        <v>0</v>
      </c>
      <c r="AG13" s="90">
        <v>13803.630000000001</v>
      </c>
      <c r="AH13" s="91">
        <v>2500</v>
      </c>
      <c r="AI13" s="89">
        <v>0</v>
      </c>
      <c r="AJ13" s="90">
        <v>2500</v>
      </c>
      <c r="AK13" s="91">
        <v>47500</v>
      </c>
      <c r="AL13" s="89">
        <v>0</v>
      </c>
      <c r="AM13" s="90">
        <v>61301.01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196653</v>
      </c>
      <c r="BW13" s="77">
        <f t="shared" si="1"/>
        <v>0</v>
      </c>
      <c r="BX13" s="79">
        <f t="shared" si="2"/>
        <v>242658.01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16500</v>
      </c>
      <c r="BM16" s="89">
        <v>0</v>
      </c>
      <c r="BN16" s="90">
        <v>25775.61</v>
      </c>
      <c r="BO16" s="91"/>
      <c r="BP16" s="89"/>
      <c r="BQ16" s="90"/>
      <c r="BR16" s="97"/>
      <c r="BS16" s="89"/>
      <c r="BT16" s="101"/>
      <c r="BU16" s="76"/>
      <c r="BV16" s="85">
        <f t="shared" si="0"/>
        <v>16500</v>
      </c>
      <c r="BW16" s="77">
        <f t="shared" si="1"/>
        <v>0</v>
      </c>
      <c r="BX16" s="79">
        <f t="shared" si="2"/>
        <v>25775.61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19000</v>
      </c>
      <c r="E18" s="89">
        <v>0</v>
      </c>
      <c r="F18" s="90">
        <v>19000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19000</v>
      </c>
      <c r="BW18" s="77">
        <f t="shared" si="1"/>
        <v>0</v>
      </c>
      <c r="BX18" s="79">
        <f t="shared" si="2"/>
        <v>19000</v>
      </c>
    </row>
    <row r="19" spans="2:76" ht="15">
      <c r="B19" s="13">
        <v>110</v>
      </c>
      <c r="C19" s="25" t="s">
        <v>98</v>
      </c>
      <c r="D19" s="88">
        <v>48500</v>
      </c>
      <c r="E19" s="89">
        <v>0</v>
      </c>
      <c r="F19" s="90">
        <v>52676.700000000004</v>
      </c>
      <c r="G19" s="88"/>
      <c r="H19" s="89"/>
      <c r="I19" s="90"/>
      <c r="J19" s="97">
        <v>1500</v>
      </c>
      <c r="K19" s="89">
        <v>0</v>
      </c>
      <c r="L19" s="101">
        <v>1500</v>
      </c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34970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84970</v>
      </c>
      <c r="BW19" s="77">
        <f t="shared" si="1"/>
        <v>0</v>
      </c>
      <c r="BX19" s="79">
        <f t="shared" si="2"/>
        <v>64176.700000000004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875456</v>
      </c>
      <c r="E20" s="78">
        <f t="shared" si="3"/>
        <v>0</v>
      </c>
      <c r="F20" s="79">
        <f t="shared" si="3"/>
        <v>1157587.4899999998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93850</v>
      </c>
      <c r="K20" s="78">
        <f t="shared" si="3"/>
        <v>0</v>
      </c>
      <c r="L20" s="77">
        <f t="shared" si="3"/>
        <v>98266.45</v>
      </c>
      <c r="M20" s="98">
        <f t="shared" si="3"/>
        <v>162850</v>
      </c>
      <c r="N20" s="78">
        <f t="shared" si="3"/>
        <v>0</v>
      </c>
      <c r="O20" s="77">
        <f t="shared" si="3"/>
        <v>226899.68</v>
      </c>
      <c r="P20" s="98">
        <f t="shared" si="3"/>
        <v>10000</v>
      </c>
      <c r="Q20" s="78">
        <f t="shared" si="3"/>
        <v>0</v>
      </c>
      <c r="R20" s="77">
        <f t="shared" si="3"/>
        <v>10000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8000</v>
      </c>
      <c r="W20" s="78">
        <f t="shared" si="3"/>
        <v>0</v>
      </c>
      <c r="X20" s="77">
        <f t="shared" si="3"/>
        <v>8000</v>
      </c>
      <c r="Y20" s="98">
        <f t="shared" si="3"/>
        <v>120000</v>
      </c>
      <c r="Z20" s="78">
        <f t="shared" si="3"/>
        <v>0</v>
      </c>
      <c r="AA20" s="77">
        <f t="shared" si="3"/>
        <v>149657.19</v>
      </c>
      <c r="AB20" s="98">
        <f t="shared" si="3"/>
        <v>506700</v>
      </c>
      <c r="AC20" s="78">
        <f t="shared" si="3"/>
        <v>0</v>
      </c>
      <c r="AD20" s="77">
        <f t="shared" si="3"/>
        <v>566575.53</v>
      </c>
      <c r="AE20" s="98">
        <f t="shared" si="3"/>
        <v>261900</v>
      </c>
      <c r="AF20" s="78">
        <f t="shared" si="3"/>
        <v>0</v>
      </c>
      <c r="AG20" s="77">
        <f t="shared" si="3"/>
        <v>349157.67000000004</v>
      </c>
      <c r="AH20" s="98">
        <f t="shared" si="3"/>
        <v>2500</v>
      </c>
      <c r="AI20" s="78">
        <f t="shared" si="3"/>
        <v>0</v>
      </c>
      <c r="AJ20" s="77">
        <f t="shared" si="3"/>
        <v>2500</v>
      </c>
      <c r="AK20" s="98">
        <f t="shared" si="3"/>
        <v>124050</v>
      </c>
      <c r="AL20" s="78">
        <f t="shared" si="3"/>
        <v>0</v>
      </c>
      <c r="AM20" s="77">
        <f t="shared" si="3"/>
        <v>154688.1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34970</v>
      </c>
      <c r="BJ20" s="78">
        <f t="shared" si="3"/>
        <v>0</v>
      </c>
      <c r="BK20" s="77">
        <f t="shared" si="3"/>
        <v>10000</v>
      </c>
      <c r="BL20" s="98">
        <f t="shared" si="3"/>
        <v>16500</v>
      </c>
      <c r="BM20" s="78">
        <f t="shared" si="3"/>
        <v>0</v>
      </c>
      <c r="BN20" s="77">
        <f t="shared" si="3"/>
        <v>25775.61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2216776</v>
      </c>
      <c r="BW20" s="77">
        <f>BW10+BW11+BW12+BW13+BW14+BW15+BW16+BW17+BW18+BW19</f>
        <v>0</v>
      </c>
      <c r="BX20" s="95">
        <f>BX10+BX11+BX12+BX13+BX14+BX15+BX16+BX17+BX18+BX19</f>
        <v>2759107.72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477422</v>
      </c>
      <c r="E24" s="89">
        <v>0</v>
      </c>
      <c r="F24" s="90">
        <v>746221.0600000002</v>
      </c>
      <c r="G24" s="88"/>
      <c r="H24" s="89"/>
      <c r="I24" s="90"/>
      <c r="J24" s="97">
        <v>23147</v>
      </c>
      <c r="K24" s="89">
        <v>0</v>
      </c>
      <c r="L24" s="101">
        <v>23147</v>
      </c>
      <c r="M24" s="97">
        <v>0</v>
      </c>
      <c r="N24" s="89">
        <v>0</v>
      </c>
      <c r="O24" s="101">
        <v>47388.85</v>
      </c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160512.71000000002</v>
      </c>
      <c r="AB24" s="97">
        <v>0</v>
      </c>
      <c r="AC24" s="89">
        <v>0</v>
      </c>
      <c r="AD24" s="101">
        <v>238334.19</v>
      </c>
      <c r="AE24" s="97">
        <v>97200</v>
      </c>
      <c r="AF24" s="89">
        <v>0</v>
      </c>
      <c r="AG24" s="101">
        <v>212615.8</v>
      </c>
      <c r="AH24" s="97"/>
      <c r="AI24" s="89"/>
      <c r="AJ24" s="101"/>
      <c r="AK24" s="97">
        <v>0</v>
      </c>
      <c r="AL24" s="89">
        <v>0</v>
      </c>
      <c r="AM24" s="101">
        <v>27767.85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597769</v>
      </c>
      <c r="BW24" s="77">
        <f t="shared" si="4"/>
        <v>0</v>
      </c>
      <c r="BX24" s="79">
        <f t="shared" si="4"/>
        <v>1455987.4600000002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0</v>
      </c>
      <c r="AE25" s="97">
        <v>22500</v>
      </c>
      <c r="AF25" s="89">
        <v>0</v>
      </c>
      <c r="AG25" s="101">
        <v>27973.4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22500</v>
      </c>
      <c r="BW25" s="77">
        <f t="shared" si="4"/>
        <v>0</v>
      </c>
      <c r="BX25" s="79">
        <f t="shared" si="4"/>
        <v>27973.4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477422</v>
      </c>
      <c r="E28" s="78">
        <f t="shared" si="5"/>
        <v>0</v>
      </c>
      <c r="F28" s="79">
        <f t="shared" si="5"/>
        <v>746221.0600000002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23147</v>
      </c>
      <c r="K28" s="78">
        <f t="shared" si="5"/>
        <v>0</v>
      </c>
      <c r="L28" s="77">
        <f t="shared" si="5"/>
        <v>23147</v>
      </c>
      <c r="M28" s="98">
        <f t="shared" si="5"/>
        <v>0</v>
      </c>
      <c r="N28" s="78">
        <f t="shared" si="5"/>
        <v>0</v>
      </c>
      <c r="O28" s="77">
        <f t="shared" si="5"/>
        <v>47388.85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160512.71000000002</v>
      </c>
      <c r="AB28" s="98">
        <f t="shared" si="5"/>
        <v>0</v>
      </c>
      <c r="AC28" s="78">
        <f t="shared" si="5"/>
        <v>0</v>
      </c>
      <c r="AD28" s="77">
        <f t="shared" si="5"/>
        <v>238334.19</v>
      </c>
      <c r="AE28" s="98">
        <f t="shared" si="5"/>
        <v>119700</v>
      </c>
      <c r="AF28" s="78">
        <f t="shared" si="5"/>
        <v>0</v>
      </c>
      <c r="AG28" s="77">
        <f t="shared" si="5"/>
        <v>240589.19999999998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27767.85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620269</v>
      </c>
      <c r="BW28" s="77">
        <f>BW23+BW24+BW25+BW26+BW27</f>
        <v>0</v>
      </c>
      <c r="BX28" s="95">
        <f>BX23+BX24+BX25+BX26+BX27</f>
        <v>1483960.86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79000</v>
      </c>
      <c r="BM40" s="89">
        <v>0</v>
      </c>
      <c r="BN40" s="101">
        <v>117186.81</v>
      </c>
      <c r="BO40" s="97"/>
      <c r="BP40" s="89"/>
      <c r="BQ40" s="101"/>
      <c r="BR40" s="97"/>
      <c r="BS40" s="89"/>
      <c r="BT40" s="101"/>
      <c r="BU40" s="76"/>
      <c r="BV40" s="85">
        <f t="shared" si="10"/>
        <v>79000</v>
      </c>
      <c r="BW40" s="77">
        <f t="shared" si="10"/>
        <v>0</v>
      </c>
      <c r="BX40" s="79">
        <f t="shared" si="10"/>
        <v>117186.81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79000</v>
      </c>
      <c r="BM42" s="78">
        <f t="shared" si="12"/>
        <v>0</v>
      </c>
      <c r="BN42" s="77">
        <f t="shared" si="12"/>
        <v>117186.81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79000</v>
      </c>
      <c r="BW42" s="77">
        <f>BW38+BW39+BW40+BW41</f>
        <v>0</v>
      </c>
      <c r="BX42" s="95">
        <f>BX38+BX39+BX40+BX41</f>
        <v>117186.81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463000</v>
      </c>
      <c r="BS49" s="89">
        <v>0</v>
      </c>
      <c r="BT49" s="101">
        <v>584269.51</v>
      </c>
      <c r="BU49" s="76"/>
      <c r="BV49" s="85">
        <f aca="true" t="shared" si="15" ref="BV49:BX50">D49+G49+J49+M49+P49+S49+V49+Y49+AB49+AE49+AH49+AK49+AN49+AQ49+AT49+AW49+AZ49+BC49+BF49+BI49+BL49+BO49+BR49</f>
        <v>463000</v>
      </c>
      <c r="BW49" s="77">
        <f t="shared" si="15"/>
        <v>0</v>
      </c>
      <c r="BX49" s="79">
        <f t="shared" si="15"/>
        <v>584269.51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81000</v>
      </c>
      <c r="BS50" s="89">
        <v>0</v>
      </c>
      <c r="BT50" s="101">
        <v>174388.98</v>
      </c>
      <c r="BU50" s="76"/>
      <c r="BV50" s="85">
        <f t="shared" si="15"/>
        <v>81000</v>
      </c>
      <c r="BW50" s="77">
        <f t="shared" si="15"/>
        <v>0</v>
      </c>
      <c r="BX50" s="79">
        <f t="shared" si="15"/>
        <v>174388.98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544000</v>
      </c>
      <c r="BS51" s="78">
        <f>BS49+BS50</f>
        <v>0</v>
      </c>
      <c r="BT51" s="77">
        <f>BT49+BT50</f>
        <v>758658.49</v>
      </c>
      <c r="BU51" s="85"/>
      <c r="BV51" s="85">
        <f>BV49+BV50</f>
        <v>544000</v>
      </c>
      <c r="BW51" s="77">
        <f>BW49+BW50</f>
        <v>0</v>
      </c>
      <c r="BX51" s="95">
        <f>BX49+BX50</f>
        <v>758658.49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1352878</v>
      </c>
      <c r="E53" s="86">
        <f t="shared" si="18"/>
        <v>0</v>
      </c>
      <c r="F53" s="86">
        <f t="shared" si="18"/>
        <v>1903808.5499999998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116997</v>
      </c>
      <c r="K53" s="86">
        <f t="shared" si="18"/>
        <v>0</v>
      </c>
      <c r="L53" s="86">
        <f t="shared" si="18"/>
        <v>121413.45</v>
      </c>
      <c r="M53" s="86">
        <f t="shared" si="18"/>
        <v>162850</v>
      </c>
      <c r="N53" s="86">
        <f t="shared" si="18"/>
        <v>0</v>
      </c>
      <c r="O53" s="86">
        <f t="shared" si="18"/>
        <v>274288.52999999997</v>
      </c>
      <c r="P53" s="86">
        <f t="shared" si="18"/>
        <v>10000</v>
      </c>
      <c r="Q53" s="86">
        <f t="shared" si="18"/>
        <v>0</v>
      </c>
      <c r="R53" s="86">
        <f t="shared" si="18"/>
        <v>10000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8000</v>
      </c>
      <c r="W53" s="86">
        <f t="shared" si="18"/>
        <v>0</v>
      </c>
      <c r="X53" s="86">
        <f t="shared" si="18"/>
        <v>8000</v>
      </c>
      <c r="Y53" s="86">
        <f t="shared" si="18"/>
        <v>120000</v>
      </c>
      <c r="Z53" s="86">
        <f t="shared" si="18"/>
        <v>0</v>
      </c>
      <c r="AA53" s="86">
        <f t="shared" si="18"/>
        <v>310169.9</v>
      </c>
      <c r="AB53" s="86">
        <f t="shared" si="18"/>
        <v>506700</v>
      </c>
      <c r="AC53" s="86">
        <f t="shared" si="18"/>
        <v>0</v>
      </c>
      <c r="AD53" s="86">
        <f t="shared" si="18"/>
        <v>804909.72</v>
      </c>
      <c r="AE53" s="86">
        <f t="shared" si="18"/>
        <v>381600</v>
      </c>
      <c r="AF53" s="86">
        <f t="shared" si="18"/>
        <v>0</v>
      </c>
      <c r="AG53" s="86">
        <f t="shared" si="18"/>
        <v>589746.87</v>
      </c>
      <c r="AH53" s="86">
        <f t="shared" si="18"/>
        <v>2500</v>
      </c>
      <c r="AI53" s="86">
        <f t="shared" si="18"/>
        <v>0</v>
      </c>
      <c r="AJ53" s="86">
        <f aca="true" t="shared" si="19" ref="AJ53:BT53">AJ20+AJ28+AJ35+AJ42+AJ46+AJ51</f>
        <v>2500</v>
      </c>
      <c r="AK53" s="86">
        <f t="shared" si="19"/>
        <v>124050</v>
      </c>
      <c r="AL53" s="86">
        <f t="shared" si="19"/>
        <v>0</v>
      </c>
      <c r="AM53" s="86">
        <f t="shared" si="19"/>
        <v>182455.95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34970</v>
      </c>
      <c r="BJ53" s="86">
        <f t="shared" si="19"/>
        <v>0</v>
      </c>
      <c r="BK53" s="86">
        <f t="shared" si="19"/>
        <v>10000</v>
      </c>
      <c r="BL53" s="86">
        <f t="shared" si="19"/>
        <v>95500</v>
      </c>
      <c r="BM53" s="86">
        <f t="shared" si="19"/>
        <v>0</v>
      </c>
      <c r="BN53" s="86">
        <f t="shared" si="19"/>
        <v>142962.41999999998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544000</v>
      </c>
      <c r="BS53" s="86">
        <f t="shared" si="19"/>
        <v>0</v>
      </c>
      <c r="BT53" s="86">
        <f t="shared" si="19"/>
        <v>758658.49</v>
      </c>
      <c r="BU53" s="86">
        <f>BU8</f>
        <v>0</v>
      </c>
      <c r="BV53" s="102">
        <f>BV8+BV20+BV28+BV35+BV42+BV46+BV51</f>
        <v>3460045</v>
      </c>
      <c r="BW53" s="87">
        <f>BW20+BW28+BW35+BW42+BW46+BW51</f>
        <v>0</v>
      </c>
      <c r="BX53" s="87">
        <f>BX20+BX28+BX35+BX42+BX46+BX51</f>
        <v>5118913.88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304000</v>
      </c>
      <c r="E10" s="89">
        <v>0</v>
      </c>
      <c r="F10" s="90"/>
      <c r="G10" s="88"/>
      <c r="H10" s="89"/>
      <c r="I10" s="90"/>
      <c r="J10" s="97">
        <v>82000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63000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449000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28600</v>
      </c>
      <c r="E11" s="89">
        <v>0</v>
      </c>
      <c r="F11" s="90"/>
      <c r="G11" s="88"/>
      <c r="H11" s="89"/>
      <c r="I11" s="90"/>
      <c r="J11" s="97">
        <v>5700</v>
      </c>
      <c r="K11" s="89">
        <v>0</v>
      </c>
      <c r="L11" s="101"/>
      <c r="M11" s="91">
        <v>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39300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330493</v>
      </c>
      <c r="E12" s="89">
        <v>0</v>
      </c>
      <c r="F12" s="90"/>
      <c r="G12" s="88"/>
      <c r="H12" s="89"/>
      <c r="I12" s="90"/>
      <c r="J12" s="97">
        <v>4650</v>
      </c>
      <c r="K12" s="89">
        <v>0</v>
      </c>
      <c r="L12" s="101"/>
      <c r="M12" s="91">
        <v>149400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>
        <v>60000</v>
      </c>
      <c r="Z12" s="89">
        <v>0</v>
      </c>
      <c r="AA12" s="90"/>
      <c r="AB12" s="91">
        <v>477500</v>
      </c>
      <c r="AC12" s="89">
        <v>0</v>
      </c>
      <c r="AD12" s="90"/>
      <c r="AE12" s="91">
        <v>186900</v>
      </c>
      <c r="AF12" s="89">
        <v>0</v>
      </c>
      <c r="AG12" s="90"/>
      <c r="AH12" s="91"/>
      <c r="AI12" s="89"/>
      <c r="AJ12" s="90"/>
      <c r="AK12" s="91">
        <v>76550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1285493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101000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3450</v>
      </c>
      <c r="N13" s="89">
        <v>0</v>
      </c>
      <c r="O13" s="90"/>
      <c r="P13" s="91">
        <v>10000</v>
      </c>
      <c r="Q13" s="89">
        <v>0</v>
      </c>
      <c r="R13" s="90"/>
      <c r="S13" s="91"/>
      <c r="T13" s="89"/>
      <c r="U13" s="90"/>
      <c r="V13" s="91">
        <v>8000</v>
      </c>
      <c r="W13" s="89">
        <v>0</v>
      </c>
      <c r="X13" s="90"/>
      <c r="Y13" s="91"/>
      <c r="Z13" s="89"/>
      <c r="AA13" s="90"/>
      <c r="AB13" s="91">
        <v>14200</v>
      </c>
      <c r="AC13" s="89">
        <v>0</v>
      </c>
      <c r="AD13" s="90"/>
      <c r="AE13" s="91">
        <v>7000</v>
      </c>
      <c r="AF13" s="89">
        <v>0</v>
      </c>
      <c r="AG13" s="90"/>
      <c r="AH13" s="91">
        <v>2500</v>
      </c>
      <c r="AI13" s="89">
        <v>0</v>
      </c>
      <c r="AJ13" s="90"/>
      <c r="AK13" s="91">
        <v>47500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193650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13000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48500</v>
      </c>
      <c r="E19" s="89">
        <v>0</v>
      </c>
      <c r="F19" s="90"/>
      <c r="G19" s="88"/>
      <c r="H19" s="89"/>
      <c r="I19" s="90"/>
      <c r="J19" s="97">
        <v>1500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34970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84970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817593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93850</v>
      </c>
      <c r="K20" s="78">
        <f t="shared" si="1"/>
        <v>0</v>
      </c>
      <c r="L20" s="77">
        <f t="shared" si="1"/>
        <v>0</v>
      </c>
      <c r="M20" s="98">
        <f t="shared" si="1"/>
        <v>152850</v>
      </c>
      <c r="N20" s="78">
        <f t="shared" si="1"/>
        <v>0</v>
      </c>
      <c r="O20" s="77">
        <f t="shared" si="1"/>
        <v>0</v>
      </c>
      <c r="P20" s="98">
        <f t="shared" si="1"/>
        <v>10000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8000</v>
      </c>
      <c r="W20" s="78">
        <f t="shared" si="1"/>
        <v>0</v>
      </c>
      <c r="X20" s="77">
        <f t="shared" si="1"/>
        <v>0</v>
      </c>
      <c r="Y20" s="98">
        <f t="shared" si="1"/>
        <v>60000</v>
      </c>
      <c r="Z20" s="78">
        <f t="shared" si="1"/>
        <v>0</v>
      </c>
      <c r="AA20" s="77">
        <f t="shared" si="1"/>
        <v>0</v>
      </c>
      <c r="AB20" s="98">
        <f t="shared" si="1"/>
        <v>491700</v>
      </c>
      <c r="AC20" s="78">
        <f t="shared" si="1"/>
        <v>0</v>
      </c>
      <c r="AD20" s="77">
        <f t="shared" si="1"/>
        <v>0</v>
      </c>
      <c r="AE20" s="98">
        <f t="shared" si="1"/>
        <v>261900</v>
      </c>
      <c r="AF20" s="78">
        <f t="shared" si="1"/>
        <v>0</v>
      </c>
      <c r="AG20" s="77">
        <f t="shared" si="1"/>
        <v>0</v>
      </c>
      <c r="AH20" s="98">
        <f t="shared" si="1"/>
        <v>2500</v>
      </c>
      <c r="AI20" s="78">
        <f t="shared" si="1"/>
        <v>0</v>
      </c>
      <c r="AJ20" s="77">
        <f t="shared" si="1"/>
        <v>0</v>
      </c>
      <c r="AK20" s="98">
        <f t="shared" si="1"/>
        <v>124050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34970</v>
      </c>
      <c r="BJ20" s="78">
        <f t="shared" si="1"/>
        <v>0</v>
      </c>
      <c r="BK20" s="77">
        <f t="shared" si="1"/>
        <v>0</v>
      </c>
      <c r="BL20" s="98">
        <f t="shared" si="1"/>
        <v>13000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2070413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277500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85000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362500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22500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22500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277500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107500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385000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82500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82500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82500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82500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81000</v>
      </c>
      <c r="BS50" s="89">
        <v>0</v>
      </c>
      <c r="BT50" s="101"/>
      <c r="BU50" s="76"/>
      <c r="BV50" s="85">
        <f t="shared" si="9"/>
        <v>81000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544000</v>
      </c>
      <c r="BS51" s="78">
        <f>BS49+BS50</f>
        <v>0</v>
      </c>
      <c r="BT51" s="77">
        <f>BT49+BT50</f>
        <v>0</v>
      </c>
      <c r="BU51" s="85"/>
      <c r="BV51" s="85">
        <f>BV49+BV50</f>
        <v>544000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1095093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93850</v>
      </c>
      <c r="K53" s="86">
        <f t="shared" si="11"/>
        <v>0</v>
      </c>
      <c r="L53" s="86">
        <f t="shared" si="11"/>
        <v>0</v>
      </c>
      <c r="M53" s="86">
        <f t="shared" si="11"/>
        <v>152850</v>
      </c>
      <c r="N53" s="86">
        <f t="shared" si="11"/>
        <v>0</v>
      </c>
      <c r="O53" s="86">
        <f t="shared" si="11"/>
        <v>0</v>
      </c>
      <c r="P53" s="86">
        <f t="shared" si="11"/>
        <v>10000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8000</v>
      </c>
      <c r="W53" s="86">
        <f t="shared" si="11"/>
        <v>0</v>
      </c>
      <c r="X53" s="86">
        <f t="shared" si="11"/>
        <v>0</v>
      </c>
      <c r="Y53" s="86">
        <f t="shared" si="11"/>
        <v>60000</v>
      </c>
      <c r="Z53" s="86">
        <f t="shared" si="11"/>
        <v>0</v>
      </c>
      <c r="AA53" s="86">
        <f t="shared" si="11"/>
        <v>0</v>
      </c>
      <c r="AB53" s="86">
        <f t="shared" si="11"/>
        <v>491700</v>
      </c>
      <c r="AC53" s="86">
        <f t="shared" si="11"/>
        <v>0</v>
      </c>
      <c r="AD53" s="86">
        <f t="shared" si="11"/>
        <v>0</v>
      </c>
      <c r="AE53" s="86">
        <f t="shared" si="11"/>
        <v>369400</v>
      </c>
      <c r="AF53" s="86">
        <f t="shared" si="11"/>
        <v>0</v>
      </c>
      <c r="AG53" s="86">
        <f t="shared" si="11"/>
        <v>0</v>
      </c>
      <c r="AH53" s="86">
        <f t="shared" si="11"/>
        <v>2500</v>
      </c>
      <c r="AI53" s="86">
        <f t="shared" si="11"/>
        <v>0</v>
      </c>
      <c r="AJ53" s="86">
        <f t="shared" si="11"/>
        <v>0</v>
      </c>
      <c r="AK53" s="86">
        <f t="shared" si="11"/>
        <v>124050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34970</v>
      </c>
      <c r="BJ53" s="86">
        <f t="shared" si="11"/>
        <v>0</v>
      </c>
      <c r="BK53" s="86">
        <f t="shared" si="11"/>
        <v>0</v>
      </c>
      <c r="BL53" s="86">
        <f t="shared" si="11"/>
        <v>95500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544000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3081913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304000</v>
      </c>
      <c r="E10" s="89">
        <v>0</v>
      </c>
      <c r="F10" s="90"/>
      <c r="G10" s="88"/>
      <c r="H10" s="89"/>
      <c r="I10" s="90"/>
      <c r="J10" s="97">
        <v>82000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63000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449000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28600</v>
      </c>
      <c r="E11" s="89">
        <v>0</v>
      </c>
      <c r="F11" s="90"/>
      <c r="G11" s="88"/>
      <c r="H11" s="89"/>
      <c r="I11" s="90"/>
      <c r="J11" s="97">
        <v>5700</v>
      </c>
      <c r="K11" s="89">
        <v>0</v>
      </c>
      <c r="L11" s="101"/>
      <c r="M11" s="91">
        <v>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39300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330193</v>
      </c>
      <c r="E12" s="89">
        <v>0</v>
      </c>
      <c r="F12" s="90"/>
      <c r="G12" s="88"/>
      <c r="H12" s="89"/>
      <c r="I12" s="90"/>
      <c r="J12" s="97">
        <v>10950</v>
      </c>
      <c r="K12" s="89">
        <v>0</v>
      </c>
      <c r="L12" s="101"/>
      <c r="M12" s="91">
        <v>149400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>
        <v>60000</v>
      </c>
      <c r="Z12" s="89">
        <v>0</v>
      </c>
      <c r="AA12" s="90"/>
      <c r="AB12" s="91">
        <v>477500</v>
      </c>
      <c r="AC12" s="89">
        <v>0</v>
      </c>
      <c r="AD12" s="90"/>
      <c r="AE12" s="91">
        <v>186900</v>
      </c>
      <c r="AF12" s="89">
        <v>0</v>
      </c>
      <c r="AG12" s="90"/>
      <c r="AH12" s="91"/>
      <c r="AI12" s="89"/>
      <c r="AJ12" s="90"/>
      <c r="AK12" s="91">
        <v>76550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1291493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101000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3450</v>
      </c>
      <c r="N13" s="89">
        <v>0</v>
      </c>
      <c r="O13" s="90"/>
      <c r="P13" s="91">
        <v>10000</v>
      </c>
      <c r="Q13" s="89">
        <v>0</v>
      </c>
      <c r="R13" s="90"/>
      <c r="S13" s="91"/>
      <c r="T13" s="89"/>
      <c r="U13" s="90"/>
      <c r="V13" s="91">
        <v>8000</v>
      </c>
      <c r="W13" s="89">
        <v>0</v>
      </c>
      <c r="X13" s="90"/>
      <c r="Y13" s="91"/>
      <c r="Z13" s="89"/>
      <c r="AA13" s="90"/>
      <c r="AB13" s="91">
        <v>14200</v>
      </c>
      <c r="AC13" s="89">
        <v>0</v>
      </c>
      <c r="AD13" s="90"/>
      <c r="AE13" s="91">
        <v>7000</v>
      </c>
      <c r="AF13" s="89">
        <v>0</v>
      </c>
      <c r="AG13" s="90"/>
      <c r="AH13" s="91">
        <v>2500</v>
      </c>
      <c r="AI13" s="89">
        <v>0</v>
      </c>
      <c r="AJ13" s="90"/>
      <c r="AK13" s="91">
        <v>47500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193650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9500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9500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48500</v>
      </c>
      <c r="E19" s="89">
        <v>0</v>
      </c>
      <c r="F19" s="90"/>
      <c r="G19" s="88"/>
      <c r="H19" s="89"/>
      <c r="I19" s="90"/>
      <c r="J19" s="97">
        <v>1500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34970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84970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817293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100150</v>
      </c>
      <c r="K20" s="78">
        <f t="shared" si="1"/>
        <v>0</v>
      </c>
      <c r="L20" s="77">
        <f t="shared" si="1"/>
        <v>0</v>
      </c>
      <c r="M20" s="98">
        <f t="shared" si="1"/>
        <v>152850</v>
      </c>
      <c r="N20" s="78">
        <f t="shared" si="1"/>
        <v>0</v>
      </c>
      <c r="O20" s="77">
        <f t="shared" si="1"/>
        <v>0</v>
      </c>
      <c r="P20" s="98">
        <f t="shared" si="1"/>
        <v>10000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8000</v>
      </c>
      <c r="W20" s="78">
        <f t="shared" si="1"/>
        <v>0</v>
      </c>
      <c r="X20" s="77">
        <f t="shared" si="1"/>
        <v>0</v>
      </c>
      <c r="Y20" s="98">
        <f t="shared" si="1"/>
        <v>60000</v>
      </c>
      <c r="Z20" s="78">
        <f t="shared" si="1"/>
        <v>0</v>
      </c>
      <c r="AA20" s="77">
        <f t="shared" si="1"/>
        <v>0</v>
      </c>
      <c r="AB20" s="98">
        <f t="shared" si="1"/>
        <v>491700</v>
      </c>
      <c r="AC20" s="78">
        <f t="shared" si="1"/>
        <v>0</v>
      </c>
      <c r="AD20" s="77">
        <f t="shared" si="1"/>
        <v>0</v>
      </c>
      <c r="AE20" s="98">
        <f t="shared" si="1"/>
        <v>261900</v>
      </c>
      <c r="AF20" s="78">
        <f t="shared" si="1"/>
        <v>0</v>
      </c>
      <c r="AG20" s="77">
        <f t="shared" si="1"/>
        <v>0</v>
      </c>
      <c r="AH20" s="98">
        <f t="shared" si="1"/>
        <v>2500</v>
      </c>
      <c r="AI20" s="78">
        <f t="shared" si="1"/>
        <v>0</v>
      </c>
      <c r="AJ20" s="77">
        <f t="shared" si="1"/>
        <v>0</v>
      </c>
      <c r="AK20" s="98">
        <f t="shared" si="1"/>
        <v>124050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34970</v>
      </c>
      <c r="BJ20" s="78">
        <f t="shared" si="1"/>
        <v>0</v>
      </c>
      <c r="BK20" s="77">
        <f t="shared" si="1"/>
        <v>0</v>
      </c>
      <c r="BL20" s="98">
        <f t="shared" si="1"/>
        <v>9500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2072913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227500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80000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307500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22500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22500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227500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102500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330000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86000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86000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86000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86000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81000</v>
      </c>
      <c r="BS50" s="89">
        <v>0</v>
      </c>
      <c r="BT50" s="101"/>
      <c r="BU50" s="76"/>
      <c r="BV50" s="85">
        <f t="shared" si="9"/>
        <v>81000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544000</v>
      </c>
      <c r="BS51" s="78">
        <f>BS49+BS50</f>
        <v>0</v>
      </c>
      <c r="BT51" s="77">
        <f>BT49+BT50</f>
        <v>0</v>
      </c>
      <c r="BU51" s="85"/>
      <c r="BV51" s="85">
        <f>BV49+BV50</f>
        <v>544000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1044793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100150</v>
      </c>
      <c r="K53" s="86">
        <f t="shared" si="11"/>
        <v>0</v>
      </c>
      <c r="L53" s="86">
        <f t="shared" si="11"/>
        <v>0</v>
      </c>
      <c r="M53" s="86">
        <f t="shared" si="11"/>
        <v>152850</v>
      </c>
      <c r="N53" s="86">
        <f t="shared" si="11"/>
        <v>0</v>
      </c>
      <c r="O53" s="86">
        <f t="shared" si="11"/>
        <v>0</v>
      </c>
      <c r="P53" s="86">
        <f t="shared" si="11"/>
        <v>10000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8000</v>
      </c>
      <c r="W53" s="86">
        <f t="shared" si="11"/>
        <v>0</v>
      </c>
      <c r="X53" s="86">
        <f t="shared" si="11"/>
        <v>0</v>
      </c>
      <c r="Y53" s="86">
        <f t="shared" si="11"/>
        <v>60000</v>
      </c>
      <c r="Z53" s="86">
        <f t="shared" si="11"/>
        <v>0</v>
      </c>
      <c r="AA53" s="86">
        <f t="shared" si="11"/>
        <v>0</v>
      </c>
      <c r="AB53" s="86">
        <f t="shared" si="11"/>
        <v>491700</v>
      </c>
      <c r="AC53" s="86">
        <f t="shared" si="11"/>
        <v>0</v>
      </c>
      <c r="AD53" s="86">
        <f t="shared" si="11"/>
        <v>0</v>
      </c>
      <c r="AE53" s="86">
        <f t="shared" si="11"/>
        <v>364400</v>
      </c>
      <c r="AF53" s="86">
        <f t="shared" si="11"/>
        <v>0</v>
      </c>
      <c r="AG53" s="86">
        <f t="shared" si="11"/>
        <v>0</v>
      </c>
      <c r="AH53" s="86">
        <f t="shared" si="11"/>
        <v>2500</v>
      </c>
      <c r="AI53" s="86">
        <f t="shared" si="11"/>
        <v>0</v>
      </c>
      <c r="AJ53" s="86">
        <f t="shared" si="11"/>
        <v>0</v>
      </c>
      <c r="AK53" s="86">
        <f t="shared" si="11"/>
        <v>124050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34970</v>
      </c>
      <c r="BJ53" s="86">
        <f t="shared" si="11"/>
        <v>0</v>
      </c>
      <c r="BK53" s="86">
        <f t="shared" si="11"/>
        <v>0</v>
      </c>
      <c r="BL53" s="86">
        <f t="shared" si="11"/>
        <v>95500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544000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3032913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2023-04-18T10:09:04Z</dcterms:modified>
  <cp:category/>
  <cp:version/>
  <cp:contentType/>
  <cp:contentStatus/>
</cp:coreProperties>
</file>