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<sst xmlns="http://schemas.openxmlformats.org/spreadsheetml/2006/main" count="870" uniqueCount="151">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</sst>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2968317.18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1744000</v>
      </c>
      <c r="E10" s="45">
        <v>1928191.4500000002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19240</v>
      </c>
      <c r="E14" s="45">
        <v>65846.49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1763240</v>
      </c>
      <c r="E16" s="51">
        <f>E10+E11+E12+E13+E14+E15</f>
        <v>1994037.9400000002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96530</v>
      </c>
      <c r="E18" s="45">
        <v>96852.75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96530</v>
      </c>
      <c r="E23" s="51">
        <f>E18+E19+E20+E21+E22</f>
        <v>96852.75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192000</v>
      </c>
      <c r="E25" s="45">
        <v>207711.61</v>
      </c>
    </row>
    <row r="26" spans="2:5" ht="15">
      <c r="B26" s="13">
        <v>30200</v>
      </c>
      <c r="C26" s="54" t="s">
        <v>28</v>
      </c>
      <c r="D26" s="39">
        <v>2500</v>
      </c>
      <c r="E26" s="45">
        <v>2500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82400</v>
      </c>
      <c r="E29" s="50">
        <v>115863.75</v>
      </c>
    </row>
    <row r="30" spans="2:5" ht="15.75" thickBot="1">
      <c r="B30" s="16">
        <v>30000</v>
      </c>
      <c r="C30" s="15" t="s">
        <v>32</v>
      </c>
      <c r="D30" s="48">
        <f>D25+D26+D27+D28+D29</f>
        <v>277000</v>
      </c>
      <c r="E30" s="51">
        <f>E25+E26+E27+E28+E29</f>
        <v>326175.36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20000</v>
      </c>
      <c r="E32" s="45">
        <v>20000</v>
      </c>
    </row>
    <row r="33" spans="2:5" ht="15">
      <c r="B33" s="13">
        <v>40200</v>
      </c>
      <c r="C33" s="54" t="s">
        <v>36</v>
      </c>
      <c r="D33" s="61">
        <v>360000</v>
      </c>
      <c r="E33" s="59">
        <v>964692.45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100000</v>
      </c>
      <c r="E36" s="50">
        <v>105760</v>
      </c>
    </row>
    <row r="37" spans="2:5" ht="15.75" thickBot="1">
      <c r="B37" s="16">
        <v>40000</v>
      </c>
      <c r="C37" s="15" t="s">
        <v>40</v>
      </c>
      <c r="D37" s="48">
        <f>D32+D33+D34+D35+D36</f>
        <v>480000</v>
      </c>
      <c r="E37" s="51">
        <f>E32+E33+E34+E35+E36</f>
        <v>1090452.45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567890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567890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463000</v>
      </c>
      <c r="E54" s="45">
        <v>554672.27</v>
      </c>
    </row>
    <row r="55" spans="2:5" ht="15">
      <c r="B55" s="13">
        <v>90200</v>
      </c>
      <c r="C55" s="54" t="s">
        <v>62</v>
      </c>
      <c r="D55" s="61">
        <v>76000</v>
      </c>
      <c r="E55" s="62">
        <v>123934.32999999999</v>
      </c>
    </row>
    <row r="56" spans="2:5" ht="15.75" thickBot="1">
      <c r="B56" s="16">
        <v>90000</v>
      </c>
      <c r="C56" s="15" t="s">
        <v>63</v>
      </c>
      <c r="D56" s="48">
        <f>D54+D55</f>
        <v>539000</v>
      </c>
      <c r="E56" s="51">
        <f>E54+E55</f>
        <v>678606.6</v>
      </c>
    </row>
    <row r="57" spans="2:5" ht="16.5" thickBot="1" thickTop="1">
      <c r="B57" s="109" t="s">
        <v>64</v>
      </c>
      <c r="C57" s="110"/>
      <c r="D57" s="52">
        <f>D16+D23+D30+D37+D43+D49+D52+D56</f>
        <v>3155770</v>
      </c>
      <c r="E57" s="55">
        <f>E16+E23+E30+E37+E43+E49+E52+E56</f>
        <v>4754015.1</v>
      </c>
    </row>
    <row r="58" spans="2:5" ht="16.5" thickBot="1" thickTop="1">
      <c r="B58" s="109" t="s">
        <v>65</v>
      </c>
      <c r="C58" s="110"/>
      <c r="D58" s="52">
        <f>D57+D5+D6+D7+D8</f>
        <v>3155770</v>
      </c>
      <c r="E58" s="55">
        <f>E57+E5+E6+E7+E8</f>
        <v>7722332.279999999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1744000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19240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1763240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96530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96530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192000</v>
      </c>
      <c r="E25" s="45"/>
    </row>
    <row r="26" spans="2:5" ht="15">
      <c r="B26" s="13">
        <v>30200</v>
      </c>
      <c r="C26" s="54" t="s">
        <v>28</v>
      </c>
      <c r="D26" s="39">
        <v>2500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82400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277000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20000</v>
      </c>
      <c r="E32" s="45"/>
    </row>
    <row r="33" spans="2:5" ht="15">
      <c r="B33" s="13">
        <v>40200</v>
      </c>
      <c r="C33" s="54" t="s">
        <v>36</v>
      </c>
      <c r="D33" s="61">
        <v>350000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470000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463000</v>
      </c>
      <c r="E54" s="45"/>
    </row>
    <row r="55" spans="2:5" ht="15">
      <c r="B55" s="13">
        <v>90200</v>
      </c>
      <c r="C55" s="54" t="s">
        <v>62</v>
      </c>
      <c r="D55" s="61">
        <v>76000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539000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3145770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3145770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1744000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19240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1763240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96530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96530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192000</v>
      </c>
      <c r="E25" s="45"/>
    </row>
    <row r="26" spans="2:5" ht="15">
      <c r="B26" s="13">
        <v>30200</v>
      </c>
      <c r="C26" s="54" t="s">
        <v>28</v>
      </c>
      <c r="D26" s="39">
        <v>2500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82400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277000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20000</v>
      </c>
      <c r="E32" s="45"/>
    </row>
    <row r="33" spans="2:5" ht="15">
      <c r="B33" s="13">
        <v>40200</v>
      </c>
      <c r="C33" s="54" t="s">
        <v>36</v>
      </c>
      <c r="D33" s="61">
        <v>350000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470000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463000</v>
      </c>
      <c r="E54" s="45"/>
    </row>
    <row r="55" spans="2:5" ht="15">
      <c r="B55" s="13">
        <v>90200</v>
      </c>
      <c r="C55" s="54" t="s">
        <v>62</v>
      </c>
      <c r="D55" s="61">
        <v>76000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539000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3145770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3145770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273600</v>
      </c>
      <c r="E10" s="89">
        <v>0</v>
      </c>
      <c r="F10" s="90">
        <v>332497.45</v>
      </c>
      <c r="G10" s="88"/>
      <c r="H10" s="89"/>
      <c r="I10" s="90"/>
      <c r="J10" s="97">
        <v>97000</v>
      </c>
      <c r="K10" s="89">
        <v>0</v>
      </c>
      <c r="L10" s="101">
        <v>101132.51999999999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72500</v>
      </c>
      <c r="AF10" s="89">
        <v>0</v>
      </c>
      <c r="AG10" s="90">
        <v>79924.12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443100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513554.08999999997</v>
      </c>
    </row>
    <row r="11" spans="2:76" ht="15">
      <c r="B11" s="13">
        <v>102</v>
      </c>
      <c r="C11" s="25" t="s">
        <v>92</v>
      </c>
      <c r="D11" s="88">
        <v>23900</v>
      </c>
      <c r="E11" s="89">
        <v>0</v>
      </c>
      <c r="F11" s="90">
        <v>28778.380000000005</v>
      </c>
      <c r="G11" s="88"/>
      <c r="H11" s="89"/>
      <c r="I11" s="90"/>
      <c r="J11" s="97">
        <v>7000</v>
      </c>
      <c r="K11" s="89">
        <v>0</v>
      </c>
      <c r="L11" s="101">
        <v>7473.58</v>
      </c>
      <c r="M11" s="91">
        <v>300</v>
      </c>
      <c r="N11" s="89">
        <v>0</v>
      </c>
      <c r="O11" s="90">
        <v>600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5000</v>
      </c>
      <c r="AF11" s="89">
        <v>0</v>
      </c>
      <c r="AG11" s="90">
        <v>5017.06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36200</v>
      </c>
      <c r="BW11" s="77">
        <f t="shared" si="1"/>
        <v>0</v>
      </c>
      <c r="BX11" s="79">
        <f t="shared" si="2"/>
        <v>41869.020000000004</v>
      </c>
    </row>
    <row r="12" spans="2:76" ht="15">
      <c r="B12" s="13">
        <v>103</v>
      </c>
      <c r="C12" s="25" t="s">
        <v>93</v>
      </c>
      <c r="D12" s="88">
        <v>283690</v>
      </c>
      <c r="E12" s="89">
        <v>0</v>
      </c>
      <c r="F12" s="90">
        <v>509870.44</v>
      </c>
      <c r="G12" s="88"/>
      <c r="H12" s="89"/>
      <c r="I12" s="90"/>
      <c r="J12" s="97">
        <v>3950</v>
      </c>
      <c r="K12" s="89">
        <v>0</v>
      </c>
      <c r="L12" s="101">
        <v>4550</v>
      </c>
      <c r="M12" s="91">
        <v>143850</v>
      </c>
      <c r="N12" s="89">
        <v>0</v>
      </c>
      <c r="O12" s="90">
        <v>200272.13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>
        <v>130000</v>
      </c>
      <c r="Z12" s="89">
        <v>0</v>
      </c>
      <c r="AA12" s="90">
        <v>161731.59</v>
      </c>
      <c r="AB12" s="91">
        <v>468000</v>
      </c>
      <c r="AC12" s="89">
        <v>0</v>
      </c>
      <c r="AD12" s="90">
        <v>539692.92</v>
      </c>
      <c r="AE12" s="91">
        <v>161200</v>
      </c>
      <c r="AF12" s="89">
        <v>0</v>
      </c>
      <c r="AG12" s="90">
        <v>202097.61000000002</v>
      </c>
      <c r="AH12" s="91"/>
      <c r="AI12" s="89"/>
      <c r="AJ12" s="90"/>
      <c r="AK12" s="91">
        <v>89850</v>
      </c>
      <c r="AL12" s="89">
        <v>0</v>
      </c>
      <c r="AM12" s="90">
        <v>107924.13999999998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1280540</v>
      </c>
      <c r="BW12" s="77">
        <f t="shared" si="1"/>
        <v>0</v>
      </c>
      <c r="BX12" s="79">
        <f t="shared" si="2"/>
        <v>1726138.83</v>
      </c>
    </row>
    <row r="13" spans="2:76" ht="15">
      <c r="B13" s="13">
        <v>104</v>
      </c>
      <c r="C13" s="25" t="s">
        <v>19</v>
      </c>
      <c r="D13" s="88">
        <v>96220</v>
      </c>
      <c r="E13" s="89">
        <v>0</v>
      </c>
      <c r="F13" s="90">
        <v>129174.75</v>
      </c>
      <c r="G13" s="88"/>
      <c r="H13" s="89"/>
      <c r="I13" s="90"/>
      <c r="J13" s="97"/>
      <c r="K13" s="89"/>
      <c r="L13" s="101"/>
      <c r="M13" s="91">
        <v>4450</v>
      </c>
      <c r="N13" s="89">
        <v>0</v>
      </c>
      <c r="O13" s="90">
        <v>4837.71</v>
      </c>
      <c r="P13" s="91">
        <v>10000</v>
      </c>
      <c r="Q13" s="89">
        <v>0</v>
      </c>
      <c r="R13" s="90">
        <v>10000</v>
      </c>
      <c r="S13" s="91"/>
      <c r="T13" s="89"/>
      <c r="U13" s="90"/>
      <c r="V13" s="91">
        <v>7000</v>
      </c>
      <c r="W13" s="89">
        <v>0</v>
      </c>
      <c r="X13" s="90">
        <v>7000</v>
      </c>
      <c r="Y13" s="91"/>
      <c r="Z13" s="89"/>
      <c r="AA13" s="90"/>
      <c r="AB13" s="91">
        <v>10000</v>
      </c>
      <c r="AC13" s="89">
        <v>0</v>
      </c>
      <c r="AD13" s="90">
        <v>11490.35</v>
      </c>
      <c r="AE13" s="91">
        <v>7450</v>
      </c>
      <c r="AF13" s="89">
        <v>0</v>
      </c>
      <c r="AG13" s="90">
        <v>7450</v>
      </c>
      <c r="AH13" s="91">
        <v>2500</v>
      </c>
      <c r="AI13" s="89">
        <v>0</v>
      </c>
      <c r="AJ13" s="90">
        <v>2500</v>
      </c>
      <c r="AK13" s="91">
        <v>50100</v>
      </c>
      <c r="AL13" s="89">
        <v>0</v>
      </c>
      <c r="AM13" s="90">
        <v>61215.13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187720</v>
      </c>
      <c r="BW13" s="77">
        <f t="shared" si="1"/>
        <v>0</v>
      </c>
      <c r="BX13" s="79">
        <f t="shared" si="2"/>
        <v>233667.94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19400</v>
      </c>
      <c r="BM16" s="89">
        <v>0</v>
      </c>
      <c r="BN16" s="90">
        <v>19400</v>
      </c>
      <c r="BO16" s="91"/>
      <c r="BP16" s="89"/>
      <c r="BQ16" s="90"/>
      <c r="BR16" s="97"/>
      <c r="BS16" s="89"/>
      <c r="BT16" s="101"/>
      <c r="BU16" s="76"/>
      <c r="BV16" s="85">
        <f t="shared" si="0"/>
        <v>19400</v>
      </c>
      <c r="BW16" s="77">
        <f t="shared" si="1"/>
        <v>0</v>
      </c>
      <c r="BX16" s="79">
        <f t="shared" si="2"/>
        <v>19400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>
        <v>4000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1"/>
        <v>0</v>
      </c>
      <c r="BX18" s="79">
        <f t="shared" si="2"/>
        <v>4000</v>
      </c>
    </row>
    <row r="19" spans="2:76" ht="15">
      <c r="B19" s="13">
        <v>110</v>
      </c>
      <c r="C19" s="25" t="s">
        <v>98</v>
      </c>
      <c r="D19" s="88">
        <v>46500</v>
      </c>
      <c r="E19" s="89">
        <v>0</v>
      </c>
      <c r="F19" s="90">
        <v>49678.59</v>
      </c>
      <c r="G19" s="88"/>
      <c r="H19" s="89"/>
      <c r="I19" s="90"/>
      <c r="J19" s="97">
        <v>1800</v>
      </c>
      <c r="K19" s="89">
        <v>0</v>
      </c>
      <c r="L19" s="101">
        <v>1800</v>
      </c>
      <c r="M19" s="97">
        <v>1250</v>
      </c>
      <c r="N19" s="89">
        <v>0</v>
      </c>
      <c r="O19" s="101">
        <v>1250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40660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90210</v>
      </c>
      <c r="BW19" s="77">
        <f t="shared" si="1"/>
        <v>0</v>
      </c>
      <c r="BX19" s="79">
        <f t="shared" si="2"/>
        <v>62728.59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727910</v>
      </c>
      <c r="E20" s="78">
        <f t="shared" si="3"/>
        <v>0</v>
      </c>
      <c r="F20" s="79">
        <f t="shared" si="3"/>
        <v>1053999.61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109750</v>
      </c>
      <c r="K20" s="78">
        <f t="shared" si="3"/>
        <v>0</v>
      </c>
      <c r="L20" s="77">
        <f t="shared" si="3"/>
        <v>114956.09999999999</v>
      </c>
      <c r="M20" s="98">
        <f t="shared" si="3"/>
        <v>149850</v>
      </c>
      <c r="N20" s="78">
        <f t="shared" si="3"/>
        <v>0</v>
      </c>
      <c r="O20" s="77">
        <f t="shared" si="3"/>
        <v>206959.84</v>
      </c>
      <c r="P20" s="98">
        <f t="shared" si="3"/>
        <v>10000</v>
      </c>
      <c r="Q20" s="78">
        <f t="shared" si="3"/>
        <v>0</v>
      </c>
      <c r="R20" s="77">
        <f t="shared" si="3"/>
        <v>10000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7000</v>
      </c>
      <c r="W20" s="78">
        <f t="shared" si="3"/>
        <v>0</v>
      </c>
      <c r="X20" s="77">
        <f t="shared" si="3"/>
        <v>7000</v>
      </c>
      <c r="Y20" s="98">
        <f t="shared" si="3"/>
        <v>130000</v>
      </c>
      <c r="Z20" s="78">
        <f t="shared" si="3"/>
        <v>0</v>
      </c>
      <c r="AA20" s="77">
        <f t="shared" si="3"/>
        <v>161731.59</v>
      </c>
      <c r="AB20" s="98">
        <f t="shared" si="3"/>
        <v>478000</v>
      </c>
      <c r="AC20" s="78">
        <f t="shared" si="3"/>
        <v>0</v>
      </c>
      <c r="AD20" s="77">
        <f t="shared" si="3"/>
        <v>551183.27</v>
      </c>
      <c r="AE20" s="98">
        <f t="shared" si="3"/>
        <v>246150</v>
      </c>
      <c r="AF20" s="78">
        <f t="shared" si="3"/>
        <v>0</v>
      </c>
      <c r="AG20" s="77">
        <f t="shared" si="3"/>
        <v>294488.79000000004</v>
      </c>
      <c r="AH20" s="98">
        <f t="shared" si="3"/>
        <v>2500</v>
      </c>
      <c r="AI20" s="78">
        <f t="shared" si="3"/>
        <v>0</v>
      </c>
      <c r="AJ20" s="77">
        <f t="shared" si="3"/>
        <v>2500</v>
      </c>
      <c r="AK20" s="98">
        <f t="shared" si="3"/>
        <v>139950</v>
      </c>
      <c r="AL20" s="78">
        <f t="shared" si="3"/>
        <v>0</v>
      </c>
      <c r="AM20" s="77">
        <f t="shared" si="3"/>
        <v>169139.27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40660</v>
      </c>
      <c r="BJ20" s="78">
        <f t="shared" si="3"/>
        <v>0</v>
      </c>
      <c r="BK20" s="77">
        <f t="shared" si="3"/>
        <v>10000</v>
      </c>
      <c r="BL20" s="98">
        <f t="shared" si="3"/>
        <v>19400</v>
      </c>
      <c r="BM20" s="78">
        <f t="shared" si="3"/>
        <v>0</v>
      </c>
      <c r="BN20" s="77">
        <f t="shared" si="3"/>
        <v>19400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2061170</v>
      </c>
      <c r="BW20" s="77">
        <f>BW10+BW11+BW12+BW13+BW14+BW15+BW16+BW17+BW18+BW19</f>
        <v>0</v>
      </c>
      <c r="BX20" s="95">
        <f>BX10+BX11+BX12+BX13+BX14+BX15+BX16+BX17+BX18+BX19</f>
        <v>2601358.4699999997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62500</v>
      </c>
      <c r="E24" s="89">
        <v>0</v>
      </c>
      <c r="F24" s="90">
        <v>340924.23</v>
      </c>
      <c r="G24" s="88"/>
      <c r="H24" s="89"/>
      <c r="I24" s="90"/>
      <c r="J24" s="97">
        <v>0</v>
      </c>
      <c r="K24" s="89">
        <v>0</v>
      </c>
      <c r="L24" s="101">
        <v>9516</v>
      </c>
      <c r="M24" s="97">
        <v>30000</v>
      </c>
      <c r="N24" s="89">
        <v>0</v>
      </c>
      <c r="O24" s="101">
        <v>179703.31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50000</v>
      </c>
      <c r="Z24" s="89">
        <v>0</v>
      </c>
      <c r="AA24" s="101">
        <v>175489.02000000002</v>
      </c>
      <c r="AB24" s="97">
        <v>0</v>
      </c>
      <c r="AC24" s="89">
        <v>0</v>
      </c>
      <c r="AD24" s="101">
        <v>146999.12</v>
      </c>
      <c r="AE24" s="97">
        <v>315000</v>
      </c>
      <c r="AF24" s="89">
        <v>0</v>
      </c>
      <c r="AG24" s="101">
        <v>418587.23</v>
      </c>
      <c r="AH24" s="97"/>
      <c r="AI24" s="89"/>
      <c r="AJ24" s="101"/>
      <c r="AK24" s="97">
        <v>0</v>
      </c>
      <c r="AL24" s="89">
        <v>0</v>
      </c>
      <c r="AM24" s="101">
        <v>53311.47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457500</v>
      </c>
      <c r="BW24" s="77">
        <f t="shared" si="4"/>
        <v>0</v>
      </c>
      <c r="BX24" s="79">
        <f t="shared" si="4"/>
        <v>1324530.3800000001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>
        <v>22500</v>
      </c>
      <c r="AF25" s="89">
        <v>0</v>
      </c>
      <c r="AG25" s="101">
        <v>27973.4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22500</v>
      </c>
      <c r="BW25" s="77">
        <f t="shared" si="4"/>
        <v>0</v>
      </c>
      <c r="BX25" s="79">
        <f t="shared" si="4"/>
        <v>27973.4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62500</v>
      </c>
      <c r="E28" s="78">
        <f t="shared" si="5"/>
        <v>0</v>
      </c>
      <c r="F28" s="79">
        <f t="shared" si="5"/>
        <v>340924.23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9516</v>
      </c>
      <c r="M28" s="98">
        <f t="shared" si="5"/>
        <v>30000</v>
      </c>
      <c r="N28" s="78">
        <f t="shared" si="5"/>
        <v>0</v>
      </c>
      <c r="O28" s="77">
        <f t="shared" si="5"/>
        <v>179703.31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50000</v>
      </c>
      <c r="Z28" s="78">
        <f t="shared" si="5"/>
        <v>0</v>
      </c>
      <c r="AA28" s="77">
        <f t="shared" si="5"/>
        <v>175489.02000000002</v>
      </c>
      <c r="AB28" s="98">
        <f t="shared" si="5"/>
        <v>0</v>
      </c>
      <c r="AC28" s="78">
        <f t="shared" si="5"/>
        <v>0</v>
      </c>
      <c r="AD28" s="77">
        <f t="shared" si="5"/>
        <v>146999.12</v>
      </c>
      <c r="AE28" s="98">
        <f t="shared" si="5"/>
        <v>337500</v>
      </c>
      <c r="AF28" s="78">
        <f t="shared" si="5"/>
        <v>0</v>
      </c>
      <c r="AG28" s="77">
        <f t="shared" si="5"/>
        <v>446560.63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53311.47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480000</v>
      </c>
      <c r="BW28" s="77">
        <f>BW23+BW24+BW25+BW26+BW27</f>
        <v>0</v>
      </c>
      <c r="BX28" s="95">
        <f>BX23+BX24+BX25+BX26+BX27</f>
        <v>1352503.78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75600</v>
      </c>
      <c r="BM40" s="89">
        <v>0</v>
      </c>
      <c r="BN40" s="101">
        <v>75600</v>
      </c>
      <c r="BO40" s="97"/>
      <c r="BP40" s="89"/>
      <c r="BQ40" s="101"/>
      <c r="BR40" s="97"/>
      <c r="BS40" s="89"/>
      <c r="BT40" s="101"/>
      <c r="BU40" s="76"/>
      <c r="BV40" s="85">
        <f t="shared" si="10"/>
        <v>75600</v>
      </c>
      <c r="BW40" s="77">
        <f t="shared" si="10"/>
        <v>0</v>
      </c>
      <c r="BX40" s="79">
        <f t="shared" si="10"/>
        <v>75600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75600</v>
      </c>
      <c r="BM42" s="78">
        <f t="shared" si="12"/>
        <v>0</v>
      </c>
      <c r="BN42" s="77">
        <f t="shared" si="12"/>
        <v>75600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75600</v>
      </c>
      <c r="BW42" s="77">
        <f>BW38+BW39+BW40+BW41</f>
        <v>0</v>
      </c>
      <c r="BX42" s="95">
        <f>BX38+BX39+BX40+BX41</f>
        <v>75600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463000</v>
      </c>
      <c r="BS49" s="89">
        <v>0</v>
      </c>
      <c r="BT49" s="101">
        <v>574940.5</v>
      </c>
      <c r="BU49" s="76"/>
      <c r="BV49" s="85">
        <f aca="true" t="shared" si="15" ref="BV49:BX50">D49+G49+J49+M49+P49+S49+V49+Y49+AB49+AE49+AH49+AK49+AN49+AQ49+AT49+AW49+AZ49+BC49+BF49+BI49+BL49+BO49+BR49</f>
        <v>463000</v>
      </c>
      <c r="BW49" s="77">
        <f t="shared" si="15"/>
        <v>0</v>
      </c>
      <c r="BX49" s="79">
        <f t="shared" si="15"/>
        <v>574940.5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76000</v>
      </c>
      <c r="BS50" s="89">
        <v>0</v>
      </c>
      <c r="BT50" s="101">
        <v>166334.46000000002</v>
      </c>
      <c r="BU50" s="76"/>
      <c r="BV50" s="85">
        <f t="shared" si="15"/>
        <v>76000</v>
      </c>
      <c r="BW50" s="77">
        <f t="shared" si="15"/>
        <v>0</v>
      </c>
      <c r="BX50" s="79">
        <f t="shared" si="15"/>
        <v>166334.46000000002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539000</v>
      </c>
      <c r="BS51" s="78">
        <f>BS49+BS50</f>
        <v>0</v>
      </c>
      <c r="BT51" s="77">
        <f>BT49+BT50</f>
        <v>741274.96</v>
      </c>
      <c r="BU51" s="85"/>
      <c r="BV51" s="85">
        <f>BV49+BV50</f>
        <v>539000</v>
      </c>
      <c r="BW51" s="77">
        <f>BW49+BW50</f>
        <v>0</v>
      </c>
      <c r="BX51" s="95">
        <f>BX49+BX50</f>
        <v>741274.96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790410</v>
      </c>
      <c r="E53" s="86">
        <f t="shared" si="18"/>
        <v>0</v>
      </c>
      <c r="F53" s="86">
        <f t="shared" si="18"/>
        <v>1394923.84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109750</v>
      </c>
      <c r="K53" s="86">
        <f t="shared" si="18"/>
        <v>0</v>
      </c>
      <c r="L53" s="86">
        <f t="shared" si="18"/>
        <v>124472.09999999999</v>
      </c>
      <c r="M53" s="86">
        <f t="shared" si="18"/>
        <v>179850</v>
      </c>
      <c r="N53" s="86">
        <f t="shared" si="18"/>
        <v>0</v>
      </c>
      <c r="O53" s="86">
        <f t="shared" si="18"/>
        <v>386663.15</v>
      </c>
      <c r="P53" s="86">
        <f t="shared" si="18"/>
        <v>10000</v>
      </c>
      <c r="Q53" s="86">
        <f t="shared" si="18"/>
        <v>0</v>
      </c>
      <c r="R53" s="86">
        <f t="shared" si="18"/>
        <v>10000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7000</v>
      </c>
      <c r="W53" s="86">
        <f t="shared" si="18"/>
        <v>0</v>
      </c>
      <c r="X53" s="86">
        <f t="shared" si="18"/>
        <v>7000</v>
      </c>
      <c r="Y53" s="86">
        <f t="shared" si="18"/>
        <v>180000</v>
      </c>
      <c r="Z53" s="86">
        <f t="shared" si="18"/>
        <v>0</v>
      </c>
      <c r="AA53" s="86">
        <f t="shared" si="18"/>
        <v>337220.61</v>
      </c>
      <c r="AB53" s="86">
        <f t="shared" si="18"/>
        <v>478000</v>
      </c>
      <c r="AC53" s="86">
        <f t="shared" si="18"/>
        <v>0</v>
      </c>
      <c r="AD53" s="86">
        <f t="shared" si="18"/>
        <v>698182.39</v>
      </c>
      <c r="AE53" s="86">
        <f t="shared" si="18"/>
        <v>583650</v>
      </c>
      <c r="AF53" s="86">
        <f t="shared" si="18"/>
        <v>0</v>
      </c>
      <c r="AG53" s="86">
        <f t="shared" si="18"/>
        <v>741049.42</v>
      </c>
      <c r="AH53" s="86">
        <f t="shared" si="18"/>
        <v>2500</v>
      </c>
      <c r="AI53" s="86">
        <f t="shared" si="18"/>
        <v>0</v>
      </c>
      <c r="AJ53" s="86">
        <f aca="true" t="shared" si="19" ref="AJ53:BT53">AJ20+AJ28+AJ35+AJ42+AJ46+AJ51</f>
        <v>2500</v>
      </c>
      <c r="AK53" s="86">
        <f t="shared" si="19"/>
        <v>139950</v>
      </c>
      <c r="AL53" s="86">
        <f t="shared" si="19"/>
        <v>0</v>
      </c>
      <c r="AM53" s="86">
        <f t="shared" si="19"/>
        <v>222450.74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40660</v>
      </c>
      <c r="BJ53" s="86">
        <f t="shared" si="19"/>
        <v>0</v>
      </c>
      <c r="BK53" s="86">
        <f t="shared" si="19"/>
        <v>10000</v>
      </c>
      <c r="BL53" s="86">
        <f t="shared" si="19"/>
        <v>95000</v>
      </c>
      <c r="BM53" s="86">
        <f t="shared" si="19"/>
        <v>0</v>
      </c>
      <c r="BN53" s="86">
        <f t="shared" si="19"/>
        <v>95000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539000</v>
      </c>
      <c r="BS53" s="86">
        <f t="shared" si="19"/>
        <v>0</v>
      </c>
      <c r="BT53" s="86">
        <f t="shared" si="19"/>
        <v>741274.96</v>
      </c>
      <c r="BU53" s="86">
        <f>BU8</f>
        <v>0</v>
      </c>
      <c r="BV53" s="102">
        <f>BV8+BV20+BV28+BV35+BV42+BV46+BV51</f>
        <v>3155770</v>
      </c>
      <c r="BW53" s="87">
        <f>BW20+BW28+BW35+BW42+BW46+BW51</f>
        <v>0</v>
      </c>
      <c r="BX53" s="87">
        <f>BX20+BX28+BX35+BX42+BX46+BX51</f>
        <v>4770737.21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273600</v>
      </c>
      <c r="E10" s="89">
        <v>0</v>
      </c>
      <c r="F10" s="90"/>
      <c r="G10" s="88"/>
      <c r="H10" s="89"/>
      <c r="I10" s="90"/>
      <c r="J10" s="97">
        <v>97000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72500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443100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23900</v>
      </c>
      <c r="E11" s="89">
        <v>0</v>
      </c>
      <c r="F11" s="90"/>
      <c r="G11" s="88"/>
      <c r="H11" s="89"/>
      <c r="I11" s="90"/>
      <c r="J11" s="97">
        <v>7000</v>
      </c>
      <c r="K11" s="89">
        <v>0</v>
      </c>
      <c r="L11" s="101"/>
      <c r="M11" s="91">
        <v>300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283690</v>
      </c>
      <c r="E12" s="89">
        <v>0</v>
      </c>
      <c r="F12" s="90"/>
      <c r="G12" s="88"/>
      <c r="H12" s="89"/>
      <c r="I12" s="90"/>
      <c r="J12" s="97">
        <v>3950</v>
      </c>
      <c r="K12" s="89">
        <v>0</v>
      </c>
      <c r="L12" s="101"/>
      <c r="M12" s="91">
        <v>143850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>
        <v>130000</v>
      </c>
      <c r="Z12" s="89">
        <v>0</v>
      </c>
      <c r="AA12" s="90"/>
      <c r="AB12" s="91">
        <v>468000</v>
      </c>
      <c r="AC12" s="89">
        <v>0</v>
      </c>
      <c r="AD12" s="90"/>
      <c r="AE12" s="91">
        <v>161200</v>
      </c>
      <c r="AF12" s="89">
        <v>0</v>
      </c>
      <c r="AG12" s="90"/>
      <c r="AH12" s="91"/>
      <c r="AI12" s="89"/>
      <c r="AJ12" s="90"/>
      <c r="AK12" s="91">
        <v>89850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1280540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96220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4450</v>
      </c>
      <c r="N13" s="89">
        <v>0</v>
      </c>
      <c r="O13" s="90"/>
      <c r="P13" s="91">
        <v>10000</v>
      </c>
      <c r="Q13" s="89">
        <v>0</v>
      </c>
      <c r="R13" s="90"/>
      <c r="S13" s="91"/>
      <c r="T13" s="89"/>
      <c r="U13" s="90"/>
      <c r="V13" s="91">
        <v>7000</v>
      </c>
      <c r="W13" s="89">
        <v>0</v>
      </c>
      <c r="X13" s="90"/>
      <c r="Y13" s="91"/>
      <c r="Z13" s="89"/>
      <c r="AA13" s="90"/>
      <c r="AB13" s="91">
        <v>10000</v>
      </c>
      <c r="AC13" s="89">
        <v>0</v>
      </c>
      <c r="AD13" s="90"/>
      <c r="AE13" s="91">
        <v>7450</v>
      </c>
      <c r="AF13" s="89">
        <v>0</v>
      </c>
      <c r="AG13" s="90"/>
      <c r="AH13" s="91">
        <v>2500</v>
      </c>
      <c r="AI13" s="89">
        <v>0</v>
      </c>
      <c r="AJ13" s="90"/>
      <c r="AK13" s="91">
        <v>50100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187720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16100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16100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46500</v>
      </c>
      <c r="E19" s="89">
        <v>0</v>
      </c>
      <c r="F19" s="90"/>
      <c r="G19" s="88"/>
      <c r="H19" s="89"/>
      <c r="I19" s="90"/>
      <c r="J19" s="97">
        <v>1800</v>
      </c>
      <c r="K19" s="89">
        <v>0</v>
      </c>
      <c r="L19" s="101"/>
      <c r="M19" s="97">
        <v>1250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40660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90210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727910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109750</v>
      </c>
      <c r="K20" s="78">
        <f t="shared" si="1"/>
        <v>0</v>
      </c>
      <c r="L20" s="77">
        <f t="shared" si="1"/>
        <v>0</v>
      </c>
      <c r="M20" s="98">
        <f t="shared" si="1"/>
        <v>149850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130000</v>
      </c>
      <c r="Z20" s="78">
        <f t="shared" si="1"/>
        <v>0</v>
      </c>
      <c r="AA20" s="77">
        <f t="shared" si="1"/>
        <v>0</v>
      </c>
      <c r="AB20" s="98">
        <f t="shared" si="1"/>
        <v>478000</v>
      </c>
      <c r="AC20" s="78">
        <f t="shared" si="1"/>
        <v>0</v>
      </c>
      <c r="AD20" s="77">
        <f t="shared" si="1"/>
        <v>0</v>
      </c>
      <c r="AE20" s="98">
        <f t="shared" si="1"/>
        <v>246150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139950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40660</v>
      </c>
      <c r="BJ20" s="78">
        <f t="shared" si="1"/>
        <v>0</v>
      </c>
      <c r="BK20" s="77">
        <f t="shared" si="1"/>
        <v>0</v>
      </c>
      <c r="BL20" s="98">
        <f t="shared" si="1"/>
        <v>16100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2057870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277500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170000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447500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22500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22500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277500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192500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78900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78900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78900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78900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76000</v>
      </c>
      <c r="BS50" s="89">
        <v>0</v>
      </c>
      <c r="BT50" s="101"/>
      <c r="BU50" s="76"/>
      <c r="BV50" s="85">
        <f t="shared" si="9"/>
        <v>76000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539000</v>
      </c>
      <c r="BS51" s="78">
        <f>BS49+BS50</f>
        <v>0</v>
      </c>
      <c r="BT51" s="77">
        <f>BT49+BT50</f>
        <v>0</v>
      </c>
      <c r="BU51" s="85"/>
      <c r="BV51" s="85">
        <f>BV49+BV50</f>
        <v>539000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1005410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109750</v>
      </c>
      <c r="K53" s="86">
        <f t="shared" si="11"/>
        <v>0</v>
      </c>
      <c r="L53" s="86">
        <f t="shared" si="11"/>
        <v>0</v>
      </c>
      <c r="M53" s="86">
        <f t="shared" si="11"/>
        <v>149850</v>
      </c>
      <c r="N53" s="86">
        <f t="shared" si="11"/>
        <v>0</v>
      </c>
      <c r="O53" s="86">
        <f t="shared" si="11"/>
        <v>0</v>
      </c>
      <c r="P53" s="86">
        <f t="shared" si="11"/>
        <v>10000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130000</v>
      </c>
      <c r="Z53" s="86">
        <f t="shared" si="11"/>
        <v>0</v>
      </c>
      <c r="AA53" s="86">
        <f t="shared" si="11"/>
        <v>0</v>
      </c>
      <c r="AB53" s="86">
        <f t="shared" si="11"/>
        <v>478000</v>
      </c>
      <c r="AC53" s="86">
        <f t="shared" si="11"/>
        <v>0</v>
      </c>
      <c r="AD53" s="86">
        <f t="shared" si="11"/>
        <v>0</v>
      </c>
      <c r="AE53" s="86">
        <f t="shared" si="11"/>
        <v>438650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139950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40660</v>
      </c>
      <c r="BJ53" s="86">
        <f t="shared" si="11"/>
        <v>0</v>
      </c>
      <c r="BK53" s="86">
        <f t="shared" si="11"/>
        <v>0</v>
      </c>
      <c r="BL53" s="86">
        <f t="shared" si="11"/>
        <v>95000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539000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3145770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273600</v>
      </c>
      <c r="E10" s="89">
        <v>0</v>
      </c>
      <c r="F10" s="90"/>
      <c r="G10" s="88"/>
      <c r="H10" s="89"/>
      <c r="I10" s="90"/>
      <c r="J10" s="97">
        <v>97000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72500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443100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23900</v>
      </c>
      <c r="E11" s="89">
        <v>0</v>
      </c>
      <c r="F11" s="90"/>
      <c r="G11" s="88"/>
      <c r="H11" s="89"/>
      <c r="I11" s="90"/>
      <c r="J11" s="97">
        <v>7000</v>
      </c>
      <c r="K11" s="89">
        <v>0</v>
      </c>
      <c r="L11" s="101"/>
      <c r="M11" s="91">
        <v>300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283690</v>
      </c>
      <c r="E12" s="89">
        <v>0</v>
      </c>
      <c r="F12" s="90"/>
      <c r="G12" s="88"/>
      <c r="H12" s="89"/>
      <c r="I12" s="90"/>
      <c r="J12" s="97">
        <v>3950</v>
      </c>
      <c r="K12" s="89">
        <v>0</v>
      </c>
      <c r="L12" s="101"/>
      <c r="M12" s="91">
        <v>143850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>
        <v>130000</v>
      </c>
      <c r="Z12" s="89">
        <v>0</v>
      </c>
      <c r="AA12" s="90"/>
      <c r="AB12" s="91">
        <v>468000</v>
      </c>
      <c r="AC12" s="89">
        <v>0</v>
      </c>
      <c r="AD12" s="90"/>
      <c r="AE12" s="91">
        <v>161200</v>
      </c>
      <c r="AF12" s="89">
        <v>0</v>
      </c>
      <c r="AG12" s="90"/>
      <c r="AH12" s="91"/>
      <c r="AI12" s="89"/>
      <c r="AJ12" s="90"/>
      <c r="AK12" s="91">
        <v>89850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1280540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96220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4450</v>
      </c>
      <c r="N13" s="89">
        <v>0</v>
      </c>
      <c r="O13" s="90"/>
      <c r="P13" s="91">
        <v>10000</v>
      </c>
      <c r="Q13" s="89">
        <v>0</v>
      </c>
      <c r="R13" s="90"/>
      <c r="S13" s="91"/>
      <c r="T13" s="89"/>
      <c r="U13" s="90"/>
      <c r="V13" s="91">
        <v>7000</v>
      </c>
      <c r="W13" s="89">
        <v>0</v>
      </c>
      <c r="X13" s="90"/>
      <c r="Y13" s="91"/>
      <c r="Z13" s="89"/>
      <c r="AA13" s="90"/>
      <c r="AB13" s="91">
        <v>10000</v>
      </c>
      <c r="AC13" s="89">
        <v>0</v>
      </c>
      <c r="AD13" s="90"/>
      <c r="AE13" s="91">
        <v>7450</v>
      </c>
      <c r="AF13" s="89">
        <v>0</v>
      </c>
      <c r="AG13" s="90"/>
      <c r="AH13" s="91">
        <v>2500</v>
      </c>
      <c r="AI13" s="89">
        <v>0</v>
      </c>
      <c r="AJ13" s="90"/>
      <c r="AK13" s="91">
        <v>50100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187720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12800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12800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46500</v>
      </c>
      <c r="E19" s="89">
        <v>0</v>
      </c>
      <c r="F19" s="90"/>
      <c r="G19" s="88"/>
      <c r="H19" s="89"/>
      <c r="I19" s="90"/>
      <c r="J19" s="97">
        <v>1800</v>
      </c>
      <c r="K19" s="89">
        <v>0</v>
      </c>
      <c r="L19" s="101"/>
      <c r="M19" s="97">
        <v>1250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43960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93510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727910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109750</v>
      </c>
      <c r="K20" s="78">
        <f t="shared" si="1"/>
        <v>0</v>
      </c>
      <c r="L20" s="77">
        <f t="shared" si="1"/>
        <v>0</v>
      </c>
      <c r="M20" s="98">
        <f t="shared" si="1"/>
        <v>149850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130000</v>
      </c>
      <c r="Z20" s="78">
        <f t="shared" si="1"/>
        <v>0</v>
      </c>
      <c r="AA20" s="77">
        <f t="shared" si="1"/>
        <v>0</v>
      </c>
      <c r="AB20" s="98">
        <f t="shared" si="1"/>
        <v>478000</v>
      </c>
      <c r="AC20" s="78">
        <f t="shared" si="1"/>
        <v>0</v>
      </c>
      <c r="AD20" s="77">
        <f t="shared" si="1"/>
        <v>0</v>
      </c>
      <c r="AE20" s="98">
        <f t="shared" si="1"/>
        <v>246150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139950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43960</v>
      </c>
      <c r="BJ20" s="78">
        <f t="shared" si="1"/>
        <v>0</v>
      </c>
      <c r="BK20" s="77">
        <f t="shared" si="1"/>
        <v>0</v>
      </c>
      <c r="BL20" s="98">
        <f t="shared" si="1"/>
        <v>12800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2057870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277500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170000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447500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22500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22500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277500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192500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78900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78900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78900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78900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76000</v>
      </c>
      <c r="BS50" s="89">
        <v>0</v>
      </c>
      <c r="BT50" s="101"/>
      <c r="BU50" s="76"/>
      <c r="BV50" s="85">
        <f t="shared" si="9"/>
        <v>76000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539000</v>
      </c>
      <c r="BS51" s="78">
        <f>BS49+BS50</f>
        <v>0</v>
      </c>
      <c r="BT51" s="77">
        <f>BT49+BT50</f>
        <v>0</v>
      </c>
      <c r="BU51" s="85"/>
      <c r="BV51" s="85">
        <f>BV49+BV50</f>
        <v>539000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1005410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109750</v>
      </c>
      <c r="K53" s="86">
        <f t="shared" si="11"/>
        <v>0</v>
      </c>
      <c r="L53" s="86">
        <f t="shared" si="11"/>
        <v>0</v>
      </c>
      <c r="M53" s="86">
        <f t="shared" si="11"/>
        <v>149850</v>
      </c>
      <c r="N53" s="86">
        <f t="shared" si="11"/>
        <v>0</v>
      </c>
      <c r="O53" s="86">
        <f t="shared" si="11"/>
        <v>0</v>
      </c>
      <c r="P53" s="86">
        <f t="shared" si="11"/>
        <v>10000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130000</v>
      </c>
      <c r="Z53" s="86">
        <f t="shared" si="11"/>
        <v>0</v>
      </c>
      <c r="AA53" s="86">
        <f t="shared" si="11"/>
        <v>0</v>
      </c>
      <c r="AB53" s="86">
        <f t="shared" si="11"/>
        <v>478000</v>
      </c>
      <c r="AC53" s="86">
        <f t="shared" si="11"/>
        <v>0</v>
      </c>
      <c r="AD53" s="86">
        <f t="shared" si="11"/>
        <v>0</v>
      </c>
      <c r="AE53" s="86">
        <f t="shared" si="11"/>
        <v>438650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139950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43960</v>
      </c>
      <c r="BJ53" s="86">
        <f t="shared" si="11"/>
        <v>0</v>
      </c>
      <c r="BK53" s="86">
        <f t="shared" si="11"/>
        <v>0</v>
      </c>
      <c r="BL53" s="86">
        <f t="shared" si="11"/>
        <v>91700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539000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3145770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2022-06-29T08:52:25Z</dcterms:modified>
  <cp:category/>
  <cp:version/>
  <cp:contentType/>
  <cp:contentStatus/>
</cp:coreProperties>
</file>