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2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2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'Entrate_Rendiconto_2022'!$B$1:$E$59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'Spese_Rendiconto_2022'!$B$1:$BX$54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'Spese_Rendiconto_2022'!$B:$C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<sst xmlns="http://schemas.openxmlformats.org/spreadsheetml/2006/main" count="870" uniqueCount="149">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</sst>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39306</v>
      </c>
      <c r="E5" s="38"/>
    </row>
    <row r="6" spans="2:5" ht="15">
      <c r="B6" s="8"/>
      <c r="C6" s="5" t="s">
        <v>5</v>
      </c>
      <c r="D6" s="39">
        <v>102781.1</v>
      </c>
      <c r="E6" s="40"/>
    </row>
    <row r="7" spans="2:5" ht="15">
      <c r="B7" s="8"/>
      <c r="C7" s="5" t="s">
        <v>6</v>
      </c>
      <c r="D7" s="39">
        <v>1611323</v>
      </c>
      <c r="E7" s="40"/>
    </row>
    <row r="8" spans="2:5" ht="15.75" thickBot="1">
      <c r="B8" s="9"/>
      <c r="C8" s="6" t="s">
        <v>7</v>
      </c>
      <c r="D8" s="41"/>
      <c r="E8" s="42">
        <v>2968317.18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1784972.94</v>
      </c>
      <c r="E10" s="45">
        <v>1776535.4700000004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23739.92</v>
      </c>
      <c r="E14" s="45">
        <v>24317.03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1808712.8599999999</v>
      </c>
      <c r="E16" s="51">
        <f>E10+E11+E12+E13+E14+E15</f>
        <v>1800852.5000000005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171327.61000000002</v>
      </c>
      <c r="E18" s="45">
        <v>163422.00000000003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171327.61000000002</v>
      </c>
      <c r="E23" s="51">
        <f>E18+E19+E20+E21+E22</f>
        <v>163422.00000000003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202385.25999999998</v>
      </c>
      <c r="E25" s="45">
        <v>203288.44</v>
      </c>
    </row>
    <row r="26" spans="2:5" ht="15">
      <c r="B26" s="13">
        <v>30200</v>
      </c>
      <c r="C26" s="54" t="s">
        <v>28</v>
      </c>
      <c r="D26" s="39">
        <v>3129.6</v>
      </c>
      <c r="E26" s="45">
        <v>2988.2</v>
      </c>
    </row>
    <row r="27" spans="2:5" ht="15">
      <c r="B27" s="13">
        <v>30300</v>
      </c>
      <c r="C27" s="54" t="s">
        <v>29</v>
      </c>
      <c r="D27" s="39">
        <v>0</v>
      </c>
      <c r="E27" s="45">
        <v>0.91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120796.39</v>
      </c>
      <c r="E29" s="50">
        <v>124384.67999999996</v>
      </c>
    </row>
    <row r="30" spans="2:5" ht="15.75" thickBot="1">
      <c r="B30" s="16">
        <v>30000</v>
      </c>
      <c r="C30" s="15" t="s">
        <v>32</v>
      </c>
      <c r="D30" s="48">
        <f>D25+D26+D27+D28+D29</f>
        <v>326311.25</v>
      </c>
      <c r="E30" s="51">
        <f>E25+E26+E27+E28+E29</f>
        <v>330662.23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5677.360000000001</v>
      </c>
      <c r="E32" s="45">
        <v>6315.36</v>
      </c>
    </row>
    <row r="33" spans="2:5" ht="15">
      <c r="B33" s="13">
        <v>40200</v>
      </c>
      <c r="C33" s="54" t="s">
        <v>36</v>
      </c>
      <c r="D33" s="61">
        <v>243194.51</v>
      </c>
      <c r="E33" s="59">
        <v>460640.59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36793.45</v>
      </c>
      <c r="E36" s="50">
        <v>36793.45</v>
      </c>
    </row>
    <row r="37" spans="2:5" ht="15.75" thickBot="1">
      <c r="B37" s="16">
        <v>40000</v>
      </c>
      <c r="C37" s="15" t="s">
        <v>40</v>
      </c>
      <c r="D37" s="48">
        <f>D32+D33+D34+D35+D36</f>
        <v>285665.32</v>
      </c>
      <c r="E37" s="51">
        <f>E32+E33+E34+E35+E36</f>
        <v>503749.4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273458.79</v>
      </c>
      <c r="E54" s="45">
        <v>271256.02</v>
      </c>
    </row>
    <row r="55" spans="2:5" ht="15">
      <c r="B55" s="13">
        <v>90200</v>
      </c>
      <c r="C55" s="54" t="s">
        <v>62</v>
      </c>
      <c r="D55" s="61">
        <v>41968.990000000005</v>
      </c>
      <c r="E55" s="62">
        <v>40455.59000000001</v>
      </c>
    </row>
    <row r="56" spans="2:5" ht="15.75" thickBot="1">
      <c r="B56" s="16">
        <v>90000</v>
      </c>
      <c r="C56" s="15" t="s">
        <v>63</v>
      </c>
      <c r="D56" s="48">
        <f>D54+D55</f>
        <v>315427.77999999997</v>
      </c>
      <c r="E56" s="51">
        <f>E54+E55</f>
        <v>311711.61000000004</v>
      </c>
    </row>
    <row r="57" spans="2:5" ht="16.5" thickBot="1" thickTop="1">
      <c r="B57" s="109" t="s">
        <v>64</v>
      </c>
      <c r="C57" s="110"/>
      <c r="D57" s="52">
        <f>D16+D23+D30+D37+D43+D49+D52+D56</f>
        <v>2907444.8199999994</v>
      </c>
      <c r="E57" s="55">
        <f>E16+E23+E30+E37+E43+E49+E52+E56</f>
        <v>3110397.74</v>
      </c>
    </row>
    <row r="58" spans="2:5" ht="16.5" thickBot="1" thickTop="1">
      <c r="B58" s="109" t="s">
        <v>65</v>
      </c>
      <c r="C58" s="110"/>
      <c r="D58" s="52">
        <f>D57+D5+D6+D7+D8</f>
        <v>4660854.92</v>
      </c>
      <c r="E58" s="55">
        <f>E57+E5+E6+E7+E8</f>
        <v>6078714.92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IF((Spese_Rendiconto_2022!BV53+Spese_Rendiconto_2022!BW53-Entrate_Rendiconto_2022!D58)&gt;0,Spese_Rendiconto_2022!BV53+Spese_Rendiconto_2022!BW53-Entrate_Rendiconto_2022!D58,0)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293970.27</v>
      </c>
      <c r="E10" s="89">
        <v>0</v>
      </c>
      <c r="F10" s="90">
        <v>261958.69</v>
      </c>
      <c r="G10" s="88"/>
      <c r="H10" s="89"/>
      <c r="I10" s="90"/>
      <c r="J10" s="97">
        <v>77361.56</v>
      </c>
      <c r="K10" s="89">
        <v>0</v>
      </c>
      <c r="L10" s="101">
        <v>76604.32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58489.78</v>
      </c>
      <c r="AF10" s="89">
        <v>0</v>
      </c>
      <c r="AG10" s="90">
        <v>58489.78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429821.61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397052.79000000004</v>
      </c>
    </row>
    <row r="11" spans="2:76" ht="15">
      <c r="B11" s="13">
        <v>102</v>
      </c>
      <c r="C11" s="25" t="s">
        <v>92</v>
      </c>
      <c r="D11" s="88">
        <v>25075.649999999998</v>
      </c>
      <c r="E11" s="89">
        <v>0</v>
      </c>
      <c r="F11" s="90">
        <v>21087.86</v>
      </c>
      <c r="G11" s="88"/>
      <c r="H11" s="89"/>
      <c r="I11" s="90"/>
      <c r="J11" s="97">
        <v>5404.06</v>
      </c>
      <c r="K11" s="89">
        <v>0</v>
      </c>
      <c r="L11" s="101">
        <v>5404.06</v>
      </c>
      <c r="M11" s="91">
        <v>0</v>
      </c>
      <c r="N11" s="89">
        <v>0</v>
      </c>
      <c r="O11" s="90">
        <v>0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3832.2200000000003</v>
      </c>
      <c r="AF11" s="89">
        <v>0</v>
      </c>
      <c r="AG11" s="90">
        <v>3832.2200000000003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34311.93</v>
      </c>
      <c r="BW11" s="77">
        <f t="shared" si="1"/>
        <v>0</v>
      </c>
      <c r="BX11" s="79">
        <f t="shared" si="2"/>
        <v>30324.140000000003</v>
      </c>
    </row>
    <row r="12" spans="2:76" ht="15">
      <c r="B12" s="13">
        <v>103</v>
      </c>
      <c r="C12" s="25" t="s">
        <v>93</v>
      </c>
      <c r="D12" s="88">
        <v>329730.34</v>
      </c>
      <c r="E12" s="89">
        <v>0</v>
      </c>
      <c r="F12" s="90">
        <v>286384.82999999996</v>
      </c>
      <c r="G12" s="88"/>
      <c r="H12" s="89"/>
      <c r="I12" s="90"/>
      <c r="J12" s="97">
        <v>517.6</v>
      </c>
      <c r="K12" s="89">
        <v>0</v>
      </c>
      <c r="L12" s="101">
        <v>517.6</v>
      </c>
      <c r="M12" s="91">
        <v>138666.59000000003</v>
      </c>
      <c r="N12" s="89">
        <v>0</v>
      </c>
      <c r="O12" s="90">
        <v>123718.12000000001</v>
      </c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>
        <v>111432.36</v>
      </c>
      <c r="Z12" s="89">
        <v>0</v>
      </c>
      <c r="AA12" s="90">
        <v>114350.97999999998</v>
      </c>
      <c r="AB12" s="91">
        <v>458626.34</v>
      </c>
      <c r="AC12" s="89">
        <v>0</v>
      </c>
      <c r="AD12" s="90">
        <v>458145.61000000004</v>
      </c>
      <c r="AE12" s="91">
        <v>171661.26</v>
      </c>
      <c r="AF12" s="89">
        <v>0</v>
      </c>
      <c r="AG12" s="90">
        <v>136575.86</v>
      </c>
      <c r="AH12" s="91"/>
      <c r="AI12" s="89"/>
      <c r="AJ12" s="90"/>
      <c r="AK12" s="91">
        <v>81291.09</v>
      </c>
      <c r="AL12" s="89">
        <v>0</v>
      </c>
      <c r="AM12" s="90">
        <v>80411.51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1291925.58</v>
      </c>
      <c r="BW12" s="77">
        <f t="shared" si="1"/>
        <v>0</v>
      </c>
      <c r="BX12" s="79">
        <f t="shared" si="2"/>
        <v>1200104.51</v>
      </c>
    </row>
    <row r="13" spans="2:76" ht="15">
      <c r="B13" s="13">
        <v>104</v>
      </c>
      <c r="C13" s="25" t="s">
        <v>19</v>
      </c>
      <c r="D13" s="88">
        <v>108479.37</v>
      </c>
      <c r="E13" s="89">
        <v>0</v>
      </c>
      <c r="F13" s="90">
        <v>138169.75</v>
      </c>
      <c r="G13" s="88"/>
      <c r="H13" s="89"/>
      <c r="I13" s="90"/>
      <c r="J13" s="97"/>
      <c r="K13" s="89"/>
      <c r="L13" s="101"/>
      <c r="M13" s="91">
        <v>4892.610000000001</v>
      </c>
      <c r="N13" s="89">
        <v>0</v>
      </c>
      <c r="O13" s="90">
        <v>3003.58</v>
      </c>
      <c r="P13" s="91">
        <v>8500.96</v>
      </c>
      <c r="Q13" s="89">
        <v>0</v>
      </c>
      <c r="R13" s="90">
        <v>8500.96</v>
      </c>
      <c r="S13" s="91"/>
      <c r="T13" s="89"/>
      <c r="U13" s="90"/>
      <c r="V13" s="91">
        <v>8000</v>
      </c>
      <c r="W13" s="89">
        <v>0</v>
      </c>
      <c r="X13" s="90">
        <v>8000</v>
      </c>
      <c r="Y13" s="91"/>
      <c r="Z13" s="89"/>
      <c r="AA13" s="90"/>
      <c r="AB13" s="91">
        <v>14738.61</v>
      </c>
      <c r="AC13" s="89">
        <v>0</v>
      </c>
      <c r="AD13" s="90">
        <v>14738.61</v>
      </c>
      <c r="AE13" s="91">
        <v>7000</v>
      </c>
      <c r="AF13" s="89">
        <v>0</v>
      </c>
      <c r="AG13" s="90">
        <v>446.65</v>
      </c>
      <c r="AH13" s="91">
        <v>2335</v>
      </c>
      <c r="AI13" s="89">
        <v>0</v>
      </c>
      <c r="AJ13" s="90">
        <v>2335</v>
      </c>
      <c r="AK13" s="91">
        <v>52137.03</v>
      </c>
      <c r="AL13" s="89">
        <v>0</v>
      </c>
      <c r="AM13" s="90">
        <v>50384.58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206083.58</v>
      </c>
      <c r="BW13" s="77">
        <f t="shared" si="1"/>
        <v>0</v>
      </c>
      <c r="BX13" s="79">
        <f t="shared" si="2"/>
        <v>225579.12999999995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19346.43</v>
      </c>
      <c r="BM16" s="89">
        <v>0</v>
      </c>
      <c r="BN16" s="90">
        <v>19346.43</v>
      </c>
      <c r="BO16" s="91"/>
      <c r="BP16" s="89"/>
      <c r="BQ16" s="90"/>
      <c r="BR16" s="97"/>
      <c r="BS16" s="89"/>
      <c r="BT16" s="101"/>
      <c r="BU16" s="76"/>
      <c r="BV16" s="85">
        <f t="shared" si="0"/>
        <v>19346.43</v>
      </c>
      <c r="BW16" s="77">
        <f t="shared" si="1"/>
        <v>0</v>
      </c>
      <c r="BX16" s="79">
        <f t="shared" si="2"/>
        <v>19346.43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6998.370000000001</v>
      </c>
      <c r="E18" s="89">
        <v>0</v>
      </c>
      <c r="F18" s="90">
        <v>8379.41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6998.370000000001</v>
      </c>
      <c r="BW18" s="77">
        <f t="shared" si="1"/>
        <v>0</v>
      </c>
      <c r="BX18" s="79">
        <f t="shared" si="2"/>
        <v>8379.41</v>
      </c>
    </row>
    <row r="19" spans="2:76" ht="15">
      <c r="B19" s="13">
        <v>110</v>
      </c>
      <c r="C19" s="25" t="s">
        <v>98</v>
      </c>
      <c r="D19" s="88">
        <v>43498.88</v>
      </c>
      <c r="E19" s="89">
        <v>0</v>
      </c>
      <c r="F19" s="90">
        <v>40461.770000000004</v>
      </c>
      <c r="G19" s="88"/>
      <c r="H19" s="89"/>
      <c r="I19" s="90"/>
      <c r="J19" s="97">
        <v>928.22</v>
      </c>
      <c r="K19" s="89">
        <v>0</v>
      </c>
      <c r="L19" s="101">
        <v>928.22</v>
      </c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2208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46635.1</v>
      </c>
      <c r="BW19" s="77">
        <f t="shared" si="1"/>
        <v>0</v>
      </c>
      <c r="BX19" s="79">
        <f t="shared" si="2"/>
        <v>41389.990000000005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807752.88</v>
      </c>
      <c r="E20" s="78">
        <f t="shared" si="3"/>
        <v>0</v>
      </c>
      <c r="F20" s="79">
        <f t="shared" si="3"/>
        <v>756442.3099999999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84211.44</v>
      </c>
      <c r="K20" s="78">
        <f t="shared" si="3"/>
        <v>0</v>
      </c>
      <c r="L20" s="77">
        <f t="shared" si="3"/>
        <v>83454.20000000001</v>
      </c>
      <c r="M20" s="98">
        <f t="shared" si="3"/>
        <v>143559.2</v>
      </c>
      <c r="N20" s="78">
        <f t="shared" si="3"/>
        <v>0</v>
      </c>
      <c r="O20" s="77">
        <f t="shared" si="3"/>
        <v>126721.70000000001</v>
      </c>
      <c r="P20" s="98">
        <f t="shared" si="3"/>
        <v>8500.96</v>
      </c>
      <c r="Q20" s="78">
        <f t="shared" si="3"/>
        <v>0</v>
      </c>
      <c r="R20" s="77">
        <f t="shared" si="3"/>
        <v>8500.96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8000</v>
      </c>
      <c r="W20" s="78">
        <f t="shared" si="3"/>
        <v>0</v>
      </c>
      <c r="X20" s="77">
        <f t="shared" si="3"/>
        <v>8000</v>
      </c>
      <c r="Y20" s="98">
        <f t="shared" si="3"/>
        <v>111432.36</v>
      </c>
      <c r="Z20" s="78">
        <f t="shared" si="3"/>
        <v>0</v>
      </c>
      <c r="AA20" s="77">
        <f t="shared" si="3"/>
        <v>114350.97999999998</v>
      </c>
      <c r="AB20" s="98">
        <f t="shared" si="3"/>
        <v>473364.95</v>
      </c>
      <c r="AC20" s="78">
        <f t="shared" si="3"/>
        <v>0</v>
      </c>
      <c r="AD20" s="77">
        <f t="shared" si="3"/>
        <v>472884.22000000003</v>
      </c>
      <c r="AE20" s="98">
        <f t="shared" si="3"/>
        <v>240983.26</v>
      </c>
      <c r="AF20" s="78">
        <f t="shared" si="3"/>
        <v>0</v>
      </c>
      <c r="AG20" s="77">
        <f t="shared" si="3"/>
        <v>199344.50999999998</v>
      </c>
      <c r="AH20" s="98">
        <f t="shared" si="3"/>
        <v>2335</v>
      </c>
      <c r="AI20" s="78">
        <f t="shared" si="3"/>
        <v>0</v>
      </c>
      <c r="AJ20" s="77">
        <f t="shared" si="3"/>
        <v>2335</v>
      </c>
      <c r="AK20" s="98">
        <f t="shared" si="3"/>
        <v>133428.12</v>
      </c>
      <c r="AL20" s="78">
        <f t="shared" si="3"/>
        <v>0</v>
      </c>
      <c r="AM20" s="77">
        <f t="shared" si="3"/>
        <v>130796.09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2208</v>
      </c>
      <c r="BJ20" s="78">
        <f t="shared" si="3"/>
        <v>0</v>
      </c>
      <c r="BK20" s="77">
        <f t="shared" si="3"/>
        <v>0</v>
      </c>
      <c r="BL20" s="98">
        <f t="shared" si="3"/>
        <v>19346.43</v>
      </c>
      <c r="BM20" s="78">
        <f t="shared" si="3"/>
        <v>0</v>
      </c>
      <c r="BN20" s="77">
        <f t="shared" si="3"/>
        <v>19346.43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2035122.6000000003</v>
      </c>
      <c r="BW20" s="77">
        <f>BW10+BW11+BW12+BW13+BW14+BW15+BW16+BW17+BW18+BW19</f>
        <v>0</v>
      </c>
      <c r="BX20" s="95">
        <f>BX10+BX11+BX12+BX13+BX14+BX15+BX16+BX17+BX18+BX19</f>
        <v>1922176.3999999997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257520.75</v>
      </c>
      <c r="E24" s="89">
        <v>54900</v>
      </c>
      <c r="F24" s="90">
        <v>362685.12</v>
      </c>
      <c r="G24" s="88"/>
      <c r="H24" s="89"/>
      <c r="I24" s="90"/>
      <c r="J24" s="97">
        <v>9516</v>
      </c>
      <c r="K24" s="89">
        <v>0</v>
      </c>
      <c r="L24" s="101">
        <v>9516</v>
      </c>
      <c r="M24" s="97">
        <v>37619.869999999995</v>
      </c>
      <c r="N24" s="89">
        <v>6405</v>
      </c>
      <c r="O24" s="101">
        <v>146339.33</v>
      </c>
      <c r="P24" s="97"/>
      <c r="Q24" s="89"/>
      <c r="R24" s="101"/>
      <c r="S24" s="97"/>
      <c r="T24" s="89"/>
      <c r="U24" s="101"/>
      <c r="V24" s="97">
        <v>0</v>
      </c>
      <c r="W24" s="89">
        <v>0</v>
      </c>
      <c r="X24" s="101">
        <v>0</v>
      </c>
      <c r="Y24" s="97">
        <v>422110.9100000001</v>
      </c>
      <c r="Z24" s="89">
        <v>12688</v>
      </c>
      <c r="AA24" s="101">
        <v>13716.15</v>
      </c>
      <c r="AB24" s="97">
        <v>93265.1</v>
      </c>
      <c r="AC24" s="89">
        <v>0</v>
      </c>
      <c r="AD24" s="101">
        <v>952.3199999999999</v>
      </c>
      <c r="AE24" s="97">
        <v>252334.37</v>
      </c>
      <c r="AF24" s="89">
        <v>280000</v>
      </c>
      <c r="AG24" s="101">
        <v>77341.45</v>
      </c>
      <c r="AH24" s="97"/>
      <c r="AI24" s="89"/>
      <c r="AJ24" s="101"/>
      <c r="AK24" s="97">
        <v>0</v>
      </c>
      <c r="AL24" s="89">
        <v>0</v>
      </c>
      <c r="AM24" s="101">
        <v>25543.62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1072367</v>
      </c>
      <c r="BW24" s="77">
        <f t="shared" si="4"/>
        <v>353993</v>
      </c>
      <c r="BX24" s="79">
        <f t="shared" si="4"/>
        <v>636093.9899999999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>
        <v>22500</v>
      </c>
      <c r="AF25" s="89">
        <v>0</v>
      </c>
      <c r="AG25" s="101">
        <v>22500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22500</v>
      </c>
      <c r="BW25" s="77">
        <f t="shared" si="4"/>
        <v>0</v>
      </c>
      <c r="BX25" s="79">
        <f t="shared" si="4"/>
        <v>22500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>
        <v>15000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>
        <v>0</v>
      </c>
      <c r="AI26" s="89">
        <v>0</v>
      </c>
      <c r="AJ26" s="101">
        <v>0</v>
      </c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15000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257520.75</v>
      </c>
      <c r="E28" s="78">
        <f t="shared" si="5"/>
        <v>54900</v>
      </c>
      <c r="F28" s="79">
        <f t="shared" si="5"/>
        <v>362685.12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9516</v>
      </c>
      <c r="K28" s="78">
        <f t="shared" si="5"/>
        <v>0</v>
      </c>
      <c r="L28" s="77">
        <f t="shared" si="5"/>
        <v>9516</v>
      </c>
      <c r="M28" s="98">
        <f t="shared" si="5"/>
        <v>37619.869999999995</v>
      </c>
      <c r="N28" s="78">
        <f t="shared" si="5"/>
        <v>6405</v>
      </c>
      <c r="O28" s="77">
        <f t="shared" si="5"/>
        <v>146339.33</v>
      </c>
      <c r="P28" s="98">
        <f t="shared" si="5"/>
        <v>15000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422110.9100000001</v>
      </c>
      <c r="Z28" s="78">
        <f t="shared" si="5"/>
        <v>12688</v>
      </c>
      <c r="AA28" s="77">
        <f t="shared" si="5"/>
        <v>13716.15</v>
      </c>
      <c r="AB28" s="98">
        <f t="shared" si="5"/>
        <v>93265.1</v>
      </c>
      <c r="AC28" s="78">
        <f t="shared" si="5"/>
        <v>0</v>
      </c>
      <c r="AD28" s="77">
        <f t="shared" si="5"/>
        <v>952.3199999999999</v>
      </c>
      <c r="AE28" s="98">
        <f t="shared" si="5"/>
        <v>274834.37</v>
      </c>
      <c r="AF28" s="78">
        <f t="shared" si="5"/>
        <v>280000</v>
      </c>
      <c r="AG28" s="77">
        <f t="shared" si="5"/>
        <v>99841.45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25543.62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1109867</v>
      </c>
      <c r="BW28" s="77">
        <f>BW23+BW24+BW25+BW26+BW27</f>
        <v>353993</v>
      </c>
      <c r="BX28" s="95">
        <f>BX23+BX24+BX25+BX26+BX27</f>
        <v>658593.9899999999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>
        <v>0</v>
      </c>
      <c r="E31" s="89">
        <v>0</v>
      </c>
      <c r="F31" s="90">
        <v>0</v>
      </c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75578.41</v>
      </c>
      <c r="BM40" s="89">
        <v>0</v>
      </c>
      <c r="BN40" s="101">
        <v>75578.41</v>
      </c>
      <c r="BO40" s="97"/>
      <c r="BP40" s="89"/>
      <c r="BQ40" s="101"/>
      <c r="BR40" s="97"/>
      <c r="BS40" s="89"/>
      <c r="BT40" s="101"/>
      <c r="BU40" s="76"/>
      <c r="BV40" s="85">
        <f t="shared" si="10"/>
        <v>75578.41</v>
      </c>
      <c r="BW40" s="77">
        <f t="shared" si="10"/>
        <v>0</v>
      </c>
      <c r="BX40" s="79">
        <f t="shared" si="10"/>
        <v>75578.41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75578.41</v>
      </c>
      <c r="BM42" s="78">
        <f t="shared" si="12"/>
        <v>0</v>
      </c>
      <c r="BN42" s="77">
        <f t="shared" si="12"/>
        <v>75578.41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75578.41</v>
      </c>
      <c r="BW42" s="77">
        <f>BW38+BW39+BW40+BW41</f>
        <v>0</v>
      </c>
      <c r="BX42" s="95">
        <f>BX38+BX39+BX40+BX41</f>
        <v>75578.41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273458.79000000004</v>
      </c>
      <c r="BS49" s="89">
        <v>0</v>
      </c>
      <c r="BT49" s="101">
        <v>279403.06000000006</v>
      </c>
      <c r="BU49" s="76"/>
      <c r="BV49" s="85">
        <f aca="true" t="shared" si="15" ref="BV49:BX50">D49+G49+J49+M49+P49+S49+V49+Y49+AB49+AE49+AH49+AK49+AN49+AQ49+AT49+AW49+AZ49+BC49+BF49+BI49+BL49+BO49+BR49</f>
        <v>273458.79000000004</v>
      </c>
      <c r="BW49" s="77">
        <f t="shared" si="15"/>
        <v>0</v>
      </c>
      <c r="BX49" s="79">
        <f t="shared" si="15"/>
        <v>279403.06000000006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41968.99</v>
      </c>
      <c r="BS50" s="89">
        <v>0</v>
      </c>
      <c r="BT50" s="101">
        <v>60788.32999999999</v>
      </c>
      <c r="BU50" s="76"/>
      <c r="BV50" s="85">
        <f t="shared" si="15"/>
        <v>41968.99</v>
      </c>
      <c r="BW50" s="77">
        <f t="shared" si="15"/>
        <v>0</v>
      </c>
      <c r="BX50" s="79">
        <f t="shared" si="15"/>
        <v>60788.32999999999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315427.78</v>
      </c>
      <c r="BS51" s="78">
        <f>BS49+BS50</f>
        <v>0</v>
      </c>
      <c r="BT51" s="77">
        <f>BT49+BT50</f>
        <v>340191.39</v>
      </c>
      <c r="BU51" s="85"/>
      <c r="BV51" s="85">
        <f>BV49+BV50</f>
        <v>315427.78</v>
      </c>
      <c r="BW51" s="77">
        <f>BW49+BW50</f>
        <v>0</v>
      </c>
      <c r="BX51" s="95">
        <f>BX49+BX50</f>
        <v>340191.39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1065273.63</v>
      </c>
      <c r="E53" s="86">
        <f t="shared" si="18"/>
        <v>54900</v>
      </c>
      <c r="F53" s="86">
        <f t="shared" si="18"/>
        <v>1119127.43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93727.44</v>
      </c>
      <c r="K53" s="86">
        <f t="shared" si="18"/>
        <v>0</v>
      </c>
      <c r="L53" s="86">
        <f t="shared" si="18"/>
        <v>92970.20000000001</v>
      </c>
      <c r="M53" s="86">
        <f t="shared" si="18"/>
        <v>181179.07</v>
      </c>
      <c r="N53" s="86">
        <f t="shared" si="18"/>
        <v>6405</v>
      </c>
      <c r="O53" s="86">
        <f t="shared" si="18"/>
        <v>273061.03</v>
      </c>
      <c r="P53" s="86">
        <f t="shared" si="18"/>
        <v>23500.96</v>
      </c>
      <c r="Q53" s="86">
        <f t="shared" si="18"/>
        <v>0</v>
      </c>
      <c r="R53" s="86">
        <f t="shared" si="18"/>
        <v>8500.96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8000</v>
      </c>
      <c r="W53" s="86">
        <f t="shared" si="18"/>
        <v>0</v>
      </c>
      <c r="X53" s="86">
        <f t="shared" si="18"/>
        <v>8000</v>
      </c>
      <c r="Y53" s="86">
        <f t="shared" si="18"/>
        <v>533543.2700000001</v>
      </c>
      <c r="Z53" s="86">
        <f t="shared" si="18"/>
        <v>12688</v>
      </c>
      <c r="AA53" s="86">
        <f t="shared" si="18"/>
        <v>128067.12999999998</v>
      </c>
      <c r="AB53" s="86">
        <f t="shared" si="18"/>
        <v>566630.05</v>
      </c>
      <c r="AC53" s="86">
        <f t="shared" si="18"/>
        <v>0</v>
      </c>
      <c r="AD53" s="86">
        <f t="shared" si="18"/>
        <v>473836.54000000004</v>
      </c>
      <c r="AE53" s="86">
        <f t="shared" si="18"/>
        <v>515817.63</v>
      </c>
      <c r="AF53" s="86">
        <f t="shared" si="18"/>
        <v>280000</v>
      </c>
      <c r="AG53" s="86">
        <f t="shared" si="18"/>
        <v>299185.95999999996</v>
      </c>
      <c r="AH53" s="86">
        <f t="shared" si="18"/>
        <v>2335</v>
      </c>
      <c r="AI53" s="86">
        <f t="shared" si="18"/>
        <v>0</v>
      </c>
      <c r="AJ53" s="86">
        <f aca="true" t="shared" si="19" ref="AJ53:BT53">AJ20+AJ28+AJ35+AJ42+AJ46+AJ51</f>
        <v>2335</v>
      </c>
      <c r="AK53" s="86">
        <f t="shared" si="19"/>
        <v>133428.12</v>
      </c>
      <c r="AL53" s="86">
        <f t="shared" si="19"/>
        <v>0</v>
      </c>
      <c r="AM53" s="86">
        <f t="shared" si="19"/>
        <v>156339.71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2208</v>
      </c>
      <c r="BJ53" s="86">
        <f t="shared" si="19"/>
        <v>0</v>
      </c>
      <c r="BK53" s="86">
        <f t="shared" si="19"/>
        <v>0</v>
      </c>
      <c r="BL53" s="86">
        <f t="shared" si="19"/>
        <v>94924.84</v>
      </c>
      <c r="BM53" s="86">
        <f t="shared" si="19"/>
        <v>0</v>
      </c>
      <c r="BN53" s="86">
        <f t="shared" si="19"/>
        <v>94924.84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315427.78</v>
      </c>
      <c r="BS53" s="86">
        <f t="shared" si="19"/>
        <v>0</v>
      </c>
      <c r="BT53" s="86">
        <f t="shared" si="19"/>
        <v>340191.39</v>
      </c>
      <c r="BU53" s="86">
        <f>BU8</f>
        <v>0</v>
      </c>
      <c r="BV53" s="102">
        <f>BV8+BV20+BV28+BV35+BV42+BV46+BV51</f>
        <v>3535995.790000001</v>
      </c>
      <c r="BW53" s="87">
        <f>BW20+BW28+BW35+BW42+BW46+BW51</f>
        <v>353993</v>
      </c>
      <c r="BX53" s="87">
        <f>BX20+BX28+BX35+BX42+BX46+BX51</f>
        <v>2996540.19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IF((Spese_Rendiconto_2022!BV53+Spese_Rendiconto_2022!BW53-Entrate_Rendiconto_2022!D58)&lt;0,Entrate_Rendiconto_2022!D58-Spese_Rendiconto_2022!BV53-Spese_Rendiconto_2022!BW53,0)</f>
        <v>770866.129999999</v>
      </c>
      <c r="BW54" s="93"/>
      <c r="BX54" s="94">
        <f>IF((Spese_Rendiconto_2022!BX53-Entrate_Rendiconto_2022!E58)&lt;0,Entrate_Rendiconto_2022!E58-Spese_Rendiconto_2022!BX53,0)</f>
        <v>3082174.73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2023-05-31T09:21:28Z</dcterms:modified>
  <cp:category/>
  <cp:version/>
  <cp:contentType/>
  <cp:contentStatus/>
</cp:coreProperties>
</file>