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<sst xmlns="http://schemas.openxmlformats.org/spreadsheetml/2006/main" count="870" uniqueCount="151">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</sst>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1735380</v>
      </c>
      <c r="E10" s="45">
        <v>1914529.88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17680</v>
      </c>
      <c r="E14" s="45">
        <v>64286.49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1753060</v>
      </c>
      <c r="E16" s="51">
        <f>E10+E11+E12+E13+E14+E15</f>
        <v>1978816.3699999999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107690</v>
      </c>
      <c r="E18" s="45">
        <v>125174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107690</v>
      </c>
      <c r="E23" s="51">
        <f>E18+E19+E20+E21+E22</f>
        <v>125174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196230</v>
      </c>
      <c r="E25" s="45">
        <v>209288.22</v>
      </c>
    </row>
    <row r="26" spans="2:5" ht="15">
      <c r="B26" s="13">
        <v>30200</v>
      </c>
      <c r="C26" s="54" t="s">
        <v>28</v>
      </c>
      <c r="D26" s="39">
        <v>2500</v>
      </c>
      <c r="E26" s="45">
        <v>2500</v>
      </c>
    </row>
    <row r="27" spans="2:5" ht="15">
      <c r="B27" s="13">
        <v>30300</v>
      </c>
      <c r="C27" s="54" t="s">
        <v>29</v>
      </c>
      <c r="D27" s="39">
        <v>100</v>
      </c>
      <c r="E27" s="45">
        <v>102.72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95250</v>
      </c>
      <c r="E29" s="50">
        <v>198290.32</v>
      </c>
    </row>
    <row r="30" spans="2:5" ht="15.75" thickBot="1">
      <c r="B30" s="16">
        <v>30000</v>
      </c>
      <c r="C30" s="15" t="s">
        <v>32</v>
      </c>
      <c r="D30" s="48">
        <f>D25+D26+D27+D28+D29</f>
        <v>294080</v>
      </c>
      <c r="E30" s="51">
        <f>E25+E26+E27+E28+E29</f>
        <v>410181.26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40000</v>
      </c>
      <c r="E32" s="45">
        <v>40000</v>
      </c>
    </row>
    <row r="33" spans="2:5" ht="15">
      <c r="B33" s="13">
        <v>40200</v>
      </c>
      <c r="C33" s="54" t="s">
        <v>36</v>
      </c>
      <c r="D33" s="61">
        <v>282400</v>
      </c>
      <c r="E33" s="59">
        <v>1266409.98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35300</v>
      </c>
      <c r="E35" s="45">
        <v>35300</v>
      </c>
    </row>
    <row r="36" spans="2:5" ht="15">
      <c r="B36" s="13">
        <v>40500</v>
      </c>
      <c r="C36" s="54" t="s">
        <v>39</v>
      </c>
      <c r="D36" s="49">
        <v>64500</v>
      </c>
      <c r="E36" s="50">
        <v>70260</v>
      </c>
    </row>
    <row r="37" spans="2:5" ht="15.75" thickBot="1">
      <c r="B37" s="16">
        <v>40000</v>
      </c>
      <c r="C37" s="15" t="s">
        <v>40</v>
      </c>
      <c r="D37" s="48">
        <f>D32+D33+D34+D35+D36</f>
        <v>422200</v>
      </c>
      <c r="E37" s="51">
        <f>E32+E33+E34+E35+E36</f>
        <v>1411969.98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567890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567890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515200</v>
      </c>
      <c r="E54" s="45">
        <v>567978.9</v>
      </c>
    </row>
    <row r="55" spans="2:5" ht="15">
      <c r="B55" s="13">
        <v>90200</v>
      </c>
      <c r="C55" s="54" t="s">
        <v>62</v>
      </c>
      <c r="D55" s="61">
        <v>202800</v>
      </c>
      <c r="E55" s="62">
        <v>239019.2</v>
      </c>
    </row>
    <row r="56" spans="2:5" ht="15.75" thickBot="1">
      <c r="B56" s="16">
        <v>90000</v>
      </c>
      <c r="C56" s="15" t="s">
        <v>63</v>
      </c>
      <c r="D56" s="48">
        <f>D54+D55</f>
        <v>718000</v>
      </c>
      <c r="E56" s="51">
        <f>E54+E55</f>
        <v>806998.1000000001</v>
      </c>
    </row>
    <row r="57" spans="2:5" ht="16.5" thickBot="1" thickTop="1">
      <c r="B57" s="109" t="s">
        <v>64</v>
      </c>
      <c r="C57" s="110"/>
      <c r="D57" s="52">
        <f>D16+D23+D30+D37+D43+D49+D52+D56</f>
        <v>3295030</v>
      </c>
      <c r="E57" s="55">
        <f>E16+E23+E30+E37+E43+E49+E52+E56</f>
        <v>5301029.709999999</v>
      </c>
    </row>
    <row r="58" spans="2:5" ht="16.5" thickBot="1" thickTop="1">
      <c r="B58" s="109" t="s">
        <v>65</v>
      </c>
      <c r="C58" s="110"/>
      <c r="D58" s="52">
        <f>D57+D5+D6+D7+D8</f>
        <v>3295030</v>
      </c>
      <c r="E58" s="55">
        <f>E57+E5+E6+E7+E8</f>
        <v>5301029.709999999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1739410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1745410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89930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89930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207400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95250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305250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25000</v>
      </c>
      <c r="E32" s="45"/>
    </row>
    <row r="33" spans="2:5" ht="15">
      <c r="B33" s="13">
        <v>40200</v>
      </c>
      <c r="C33" s="54" t="s">
        <v>36</v>
      </c>
      <c r="D33" s="61">
        <v>113900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44500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183400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515200</v>
      </c>
      <c r="E54" s="45"/>
    </row>
    <row r="55" spans="2:5" ht="15">
      <c r="B55" s="13">
        <v>90200</v>
      </c>
      <c r="C55" s="54" t="s">
        <v>62</v>
      </c>
      <c r="D55" s="61">
        <v>202800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3041990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3041990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1738630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1744630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89930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89930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207400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95250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305250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25000</v>
      </c>
      <c r="E32" s="45"/>
    </row>
    <row r="33" spans="2:5" ht="15">
      <c r="B33" s="13">
        <v>40200</v>
      </c>
      <c r="C33" s="54" t="s">
        <v>36</v>
      </c>
      <c r="D33" s="61">
        <v>113900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44500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183400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515200</v>
      </c>
      <c r="E54" s="45"/>
    </row>
    <row r="55" spans="2:5" ht="15">
      <c r="B55" s="13">
        <v>90200</v>
      </c>
      <c r="C55" s="54" t="s">
        <v>62</v>
      </c>
      <c r="D55" s="61">
        <v>202800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3041210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3041210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235840</v>
      </c>
      <c r="E10" s="89">
        <v>0</v>
      </c>
      <c r="F10" s="90">
        <v>335379.56</v>
      </c>
      <c r="G10" s="88"/>
      <c r="H10" s="89"/>
      <c r="I10" s="90"/>
      <c r="J10" s="97">
        <v>74500</v>
      </c>
      <c r="K10" s="89">
        <v>0</v>
      </c>
      <c r="L10" s="101">
        <v>77071.44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65600</v>
      </c>
      <c r="AF10" s="89">
        <v>0</v>
      </c>
      <c r="AG10" s="90">
        <v>66577.29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6470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382410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479028.29</v>
      </c>
    </row>
    <row r="11" spans="2:76" ht="15">
      <c r="B11" s="13">
        <v>102</v>
      </c>
      <c r="C11" s="25" t="s">
        <v>92</v>
      </c>
      <c r="D11" s="88">
        <v>31050</v>
      </c>
      <c r="E11" s="89">
        <v>0</v>
      </c>
      <c r="F11" s="90">
        <v>42175.909999999996</v>
      </c>
      <c r="G11" s="88"/>
      <c r="H11" s="89"/>
      <c r="I11" s="90"/>
      <c r="J11" s="97">
        <v>5500</v>
      </c>
      <c r="K11" s="89">
        <v>0</v>
      </c>
      <c r="L11" s="101">
        <v>5816.97</v>
      </c>
      <c r="M11" s="91">
        <v>500</v>
      </c>
      <c r="N11" s="89">
        <v>0</v>
      </c>
      <c r="O11" s="90">
        <v>544.87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4500</v>
      </c>
      <c r="AF11" s="89">
        <v>0</v>
      </c>
      <c r="AG11" s="90">
        <v>4778.49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41550</v>
      </c>
      <c r="BW11" s="77">
        <f t="shared" si="1"/>
        <v>0</v>
      </c>
      <c r="BX11" s="79">
        <f t="shared" si="2"/>
        <v>53316.24</v>
      </c>
    </row>
    <row r="12" spans="2:76" ht="15">
      <c r="B12" s="13">
        <v>103</v>
      </c>
      <c r="C12" s="25" t="s">
        <v>93</v>
      </c>
      <c r="D12" s="88">
        <v>360970</v>
      </c>
      <c r="E12" s="89">
        <v>0</v>
      </c>
      <c r="F12" s="90">
        <v>546080.7899999999</v>
      </c>
      <c r="G12" s="88"/>
      <c r="H12" s="89"/>
      <c r="I12" s="90"/>
      <c r="J12" s="97">
        <v>5970</v>
      </c>
      <c r="K12" s="89">
        <v>0</v>
      </c>
      <c r="L12" s="101">
        <v>9056.939999999999</v>
      </c>
      <c r="M12" s="91">
        <v>176750</v>
      </c>
      <c r="N12" s="89">
        <v>0</v>
      </c>
      <c r="O12" s="90">
        <v>208482.29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65500</v>
      </c>
      <c r="Z12" s="89">
        <v>0</v>
      </c>
      <c r="AA12" s="90">
        <v>85407.6</v>
      </c>
      <c r="AB12" s="91">
        <v>446400</v>
      </c>
      <c r="AC12" s="89">
        <v>0</v>
      </c>
      <c r="AD12" s="90">
        <v>492787.65</v>
      </c>
      <c r="AE12" s="91">
        <v>189700</v>
      </c>
      <c r="AF12" s="89">
        <v>0</v>
      </c>
      <c r="AG12" s="90">
        <v>238282.9</v>
      </c>
      <c r="AH12" s="91"/>
      <c r="AI12" s="89"/>
      <c r="AJ12" s="90"/>
      <c r="AK12" s="91">
        <v>92360</v>
      </c>
      <c r="AL12" s="89">
        <v>0</v>
      </c>
      <c r="AM12" s="90">
        <v>110620.90999999999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1337650</v>
      </c>
      <c r="BW12" s="77">
        <f t="shared" si="1"/>
        <v>0</v>
      </c>
      <c r="BX12" s="79">
        <f t="shared" si="2"/>
        <v>1690719.0799999998</v>
      </c>
    </row>
    <row r="13" spans="2:76" ht="15">
      <c r="B13" s="13">
        <v>104</v>
      </c>
      <c r="C13" s="25" t="s">
        <v>19</v>
      </c>
      <c r="D13" s="88">
        <v>80270</v>
      </c>
      <c r="E13" s="89">
        <v>0</v>
      </c>
      <c r="F13" s="90">
        <v>117911.72</v>
      </c>
      <c r="G13" s="88"/>
      <c r="H13" s="89"/>
      <c r="I13" s="90"/>
      <c r="J13" s="97"/>
      <c r="K13" s="89"/>
      <c r="L13" s="101"/>
      <c r="M13" s="91">
        <v>13550</v>
      </c>
      <c r="N13" s="89">
        <v>0</v>
      </c>
      <c r="O13" s="90">
        <v>45590.82</v>
      </c>
      <c r="P13" s="91">
        <v>8400</v>
      </c>
      <c r="Q13" s="89">
        <v>0</v>
      </c>
      <c r="R13" s="90">
        <v>16384.9</v>
      </c>
      <c r="S13" s="91"/>
      <c r="T13" s="89"/>
      <c r="U13" s="90"/>
      <c r="V13" s="91">
        <v>7000</v>
      </c>
      <c r="W13" s="89">
        <v>0</v>
      </c>
      <c r="X13" s="90">
        <v>7000</v>
      </c>
      <c r="Y13" s="91"/>
      <c r="Z13" s="89"/>
      <c r="AA13" s="90"/>
      <c r="AB13" s="91">
        <v>9000</v>
      </c>
      <c r="AC13" s="89">
        <v>0</v>
      </c>
      <c r="AD13" s="90">
        <v>10490.35</v>
      </c>
      <c r="AE13" s="91">
        <v>8950</v>
      </c>
      <c r="AF13" s="89">
        <v>0</v>
      </c>
      <c r="AG13" s="90">
        <v>10740.72</v>
      </c>
      <c r="AH13" s="91">
        <v>2500</v>
      </c>
      <c r="AI13" s="89">
        <v>0</v>
      </c>
      <c r="AJ13" s="90">
        <v>2500</v>
      </c>
      <c r="AK13" s="91">
        <v>63280</v>
      </c>
      <c r="AL13" s="89">
        <v>0</v>
      </c>
      <c r="AM13" s="90">
        <v>66718.44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192950</v>
      </c>
      <c r="BW13" s="77">
        <f t="shared" si="1"/>
        <v>0</v>
      </c>
      <c r="BX13" s="79">
        <f t="shared" si="2"/>
        <v>277336.95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25460</v>
      </c>
      <c r="BM16" s="89">
        <v>0</v>
      </c>
      <c r="BN16" s="90">
        <v>25460</v>
      </c>
      <c r="BO16" s="91"/>
      <c r="BP16" s="89"/>
      <c r="BQ16" s="90"/>
      <c r="BR16" s="97"/>
      <c r="BS16" s="89"/>
      <c r="BT16" s="101"/>
      <c r="BU16" s="76"/>
      <c r="BV16" s="85">
        <f t="shared" si="0"/>
        <v>25460</v>
      </c>
      <c r="BW16" s="77">
        <f t="shared" si="1"/>
        <v>0</v>
      </c>
      <c r="BX16" s="79">
        <f t="shared" si="2"/>
        <v>25460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6500</v>
      </c>
      <c r="E18" s="89">
        <v>0</v>
      </c>
      <c r="F18" s="90">
        <v>7550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6500</v>
      </c>
      <c r="BW18" s="77">
        <f t="shared" si="1"/>
        <v>0</v>
      </c>
      <c r="BX18" s="79">
        <f t="shared" si="2"/>
        <v>7550</v>
      </c>
    </row>
    <row r="19" spans="2:76" ht="15">
      <c r="B19" s="13">
        <v>110</v>
      </c>
      <c r="C19" s="25" t="s">
        <v>98</v>
      </c>
      <c r="D19" s="88">
        <v>52000</v>
      </c>
      <c r="E19" s="89">
        <v>0</v>
      </c>
      <c r="F19" s="90">
        <v>67421.95999999999</v>
      </c>
      <c r="G19" s="88"/>
      <c r="H19" s="89"/>
      <c r="I19" s="90"/>
      <c r="J19" s="97">
        <v>1800</v>
      </c>
      <c r="K19" s="89">
        <v>0</v>
      </c>
      <c r="L19" s="101">
        <v>1800</v>
      </c>
      <c r="M19" s="97">
        <v>1250</v>
      </c>
      <c r="N19" s="89">
        <v>0</v>
      </c>
      <c r="O19" s="101">
        <v>1250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86760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141810</v>
      </c>
      <c r="BW19" s="77">
        <f t="shared" si="1"/>
        <v>0</v>
      </c>
      <c r="BX19" s="79">
        <f t="shared" si="2"/>
        <v>80471.95999999999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766630</v>
      </c>
      <c r="E20" s="78">
        <f t="shared" si="3"/>
        <v>0</v>
      </c>
      <c r="F20" s="79">
        <f t="shared" si="3"/>
        <v>1116519.94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87770</v>
      </c>
      <c r="K20" s="78">
        <f t="shared" si="3"/>
        <v>0</v>
      </c>
      <c r="L20" s="77">
        <f t="shared" si="3"/>
        <v>93745.35</v>
      </c>
      <c r="M20" s="98">
        <f t="shared" si="3"/>
        <v>192050</v>
      </c>
      <c r="N20" s="78">
        <f t="shared" si="3"/>
        <v>0</v>
      </c>
      <c r="O20" s="77">
        <f t="shared" si="3"/>
        <v>255867.98</v>
      </c>
      <c r="P20" s="98">
        <f t="shared" si="3"/>
        <v>8400</v>
      </c>
      <c r="Q20" s="78">
        <f t="shared" si="3"/>
        <v>0</v>
      </c>
      <c r="R20" s="77">
        <f t="shared" si="3"/>
        <v>16384.9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7000</v>
      </c>
      <c r="W20" s="78">
        <f t="shared" si="3"/>
        <v>0</v>
      </c>
      <c r="X20" s="77">
        <f t="shared" si="3"/>
        <v>7000</v>
      </c>
      <c r="Y20" s="98">
        <f t="shared" si="3"/>
        <v>65500</v>
      </c>
      <c r="Z20" s="78">
        <f t="shared" si="3"/>
        <v>0</v>
      </c>
      <c r="AA20" s="77">
        <f t="shared" si="3"/>
        <v>85407.6</v>
      </c>
      <c r="AB20" s="98">
        <f t="shared" si="3"/>
        <v>455400</v>
      </c>
      <c r="AC20" s="78">
        <f t="shared" si="3"/>
        <v>0</v>
      </c>
      <c r="AD20" s="77">
        <f t="shared" si="3"/>
        <v>503278</v>
      </c>
      <c r="AE20" s="98">
        <f t="shared" si="3"/>
        <v>268750</v>
      </c>
      <c r="AF20" s="78">
        <f t="shared" si="3"/>
        <v>0</v>
      </c>
      <c r="AG20" s="77">
        <f t="shared" si="3"/>
        <v>320379.39999999997</v>
      </c>
      <c r="AH20" s="98">
        <f t="shared" si="3"/>
        <v>2500</v>
      </c>
      <c r="AI20" s="78">
        <f t="shared" si="3"/>
        <v>0</v>
      </c>
      <c r="AJ20" s="77">
        <f t="shared" si="3"/>
        <v>2500</v>
      </c>
      <c r="AK20" s="98">
        <f t="shared" si="3"/>
        <v>155640</v>
      </c>
      <c r="AL20" s="78">
        <f t="shared" si="3"/>
        <v>0</v>
      </c>
      <c r="AM20" s="77">
        <f t="shared" si="3"/>
        <v>177339.34999999998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93230</v>
      </c>
      <c r="BJ20" s="78">
        <f t="shared" si="3"/>
        <v>0</v>
      </c>
      <c r="BK20" s="77">
        <f t="shared" si="3"/>
        <v>10000</v>
      </c>
      <c r="BL20" s="98">
        <f t="shared" si="3"/>
        <v>25460</v>
      </c>
      <c r="BM20" s="78">
        <f t="shared" si="3"/>
        <v>0</v>
      </c>
      <c r="BN20" s="77">
        <f t="shared" si="3"/>
        <v>25460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2128330</v>
      </c>
      <c r="BW20" s="77">
        <f>BW10+BW11+BW12+BW13+BW14+BW15+BW16+BW17+BW18+BW19</f>
        <v>0</v>
      </c>
      <c r="BX20" s="95">
        <f>BX10+BX11+BX12+BX13+BX14+BX15+BX16+BX17+BX18+BX19</f>
        <v>2613882.52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77941</v>
      </c>
      <c r="E24" s="89">
        <v>0</v>
      </c>
      <c r="F24" s="90">
        <v>271028.04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7239</v>
      </c>
      <c r="N24" s="89">
        <v>0</v>
      </c>
      <c r="O24" s="101">
        <v>33981.32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93788</v>
      </c>
      <c r="Z24" s="89">
        <v>0</v>
      </c>
      <c r="AA24" s="101">
        <v>157643.49</v>
      </c>
      <c r="AB24" s="97">
        <v>6115</v>
      </c>
      <c r="AC24" s="89">
        <v>0</v>
      </c>
      <c r="AD24" s="101">
        <v>408545.24</v>
      </c>
      <c r="AE24" s="97">
        <v>185583</v>
      </c>
      <c r="AF24" s="89">
        <v>0</v>
      </c>
      <c r="AG24" s="101">
        <v>625632.05</v>
      </c>
      <c r="AH24" s="97"/>
      <c r="AI24" s="89"/>
      <c r="AJ24" s="101"/>
      <c r="AK24" s="97">
        <v>3004</v>
      </c>
      <c r="AL24" s="89">
        <v>0</v>
      </c>
      <c r="AM24" s="101">
        <v>15609.53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373670</v>
      </c>
      <c r="BW24" s="77">
        <f t="shared" si="4"/>
        <v>0</v>
      </c>
      <c r="BX24" s="79">
        <f t="shared" si="4"/>
        <v>1512439.6700000002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850</v>
      </c>
      <c r="AB25" s="97">
        <v>0</v>
      </c>
      <c r="AC25" s="89">
        <v>0</v>
      </c>
      <c r="AD25" s="101">
        <v>0</v>
      </c>
      <c r="AE25" s="97">
        <v>5550</v>
      </c>
      <c r="AF25" s="89">
        <v>0</v>
      </c>
      <c r="AG25" s="101">
        <v>30550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5550</v>
      </c>
      <c r="BW25" s="77">
        <f t="shared" si="4"/>
        <v>0</v>
      </c>
      <c r="BX25" s="79">
        <f t="shared" si="4"/>
        <v>31400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77941</v>
      </c>
      <c r="E28" s="78">
        <f t="shared" si="5"/>
        <v>0</v>
      </c>
      <c r="F28" s="79">
        <f t="shared" si="5"/>
        <v>271028.04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7239</v>
      </c>
      <c r="N28" s="78">
        <f t="shared" si="5"/>
        <v>0</v>
      </c>
      <c r="O28" s="77">
        <f t="shared" si="5"/>
        <v>33981.32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93788</v>
      </c>
      <c r="Z28" s="78">
        <f t="shared" si="5"/>
        <v>0</v>
      </c>
      <c r="AA28" s="77">
        <f t="shared" si="5"/>
        <v>158493.49</v>
      </c>
      <c r="AB28" s="98">
        <f t="shared" si="5"/>
        <v>6115</v>
      </c>
      <c r="AC28" s="78">
        <f t="shared" si="5"/>
        <v>0</v>
      </c>
      <c r="AD28" s="77">
        <f t="shared" si="5"/>
        <v>408545.24</v>
      </c>
      <c r="AE28" s="98">
        <f t="shared" si="5"/>
        <v>191133</v>
      </c>
      <c r="AF28" s="78">
        <f t="shared" si="5"/>
        <v>0</v>
      </c>
      <c r="AG28" s="77">
        <f t="shared" si="5"/>
        <v>656182.05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3004</v>
      </c>
      <c r="AL28" s="78">
        <f t="shared" si="6"/>
        <v>0</v>
      </c>
      <c r="AM28" s="77">
        <f t="shared" si="6"/>
        <v>15609.53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379220</v>
      </c>
      <c r="BW28" s="77">
        <f>BW23+BW24+BW25+BW26+BW27</f>
        <v>0</v>
      </c>
      <c r="BX28" s="95">
        <f>BX23+BX24+BX25+BX26+BX27</f>
        <v>1543839.6700000002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69480</v>
      </c>
      <c r="BM40" s="89">
        <v>0</v>
      </c>
      <c r="BN40" s="101">
        <v>69480</v>
      </c>
      <c r="BO40" s="97"/>
      <c r="BP40" s="89"/>
      <c r="BQ40" s="101"/>
      <c r="BR40" s="97"/>
      <c r="BS40" s="89"/>
      <c r="BT40" s="101"/>
      <c r="BU40" s="76"/>
      <c r="BV40" s="85">
        <f t="shared" si="10"/>
        <v>69480</v>
      </c>
      <c r="BW40" s="77">
        <f t="shared" si="10"/>
        <v>0</v>
      </c>
      <c r="BX40" s="79">
        <f t="shared" si="10"/>
        <v>69480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69480</v>
      </c>
      <c r="BM42" s="78">
        <f t="shared" si="12"/>
        <v>0</v>
      </c>
      <c r="BN42" s="77">
        <f t="shared" si="12"/>
        <v>69480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69480</v>
      </c>
      <c r="BW42" s="77">
        <f>BW38+BW39+BW40+BW41</f>
        <v>0</v>
      </c>
      <c r="BX42" s="95">
        <f>BX38+BX39+BX40+BX41</f>
        <v>69480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515200</v>
      </c>
      <c r="BS49" s="89">
        <v>0</v>
      </c>
      <c r="BT49" s="101">
        <v>587707.01</v>
      </c>
      <c r="BU49" s="76"/>
      <c r="BV49" s="85">
        <f aca="true" t="shared" si="15" ref="BV49:BX50">D49+G49+J49+M49+P49+S49+V49+Y49+AB49+AE49+AH49+AK49+AN49+AQ49+AT49+AW49+AZ49+BC49+BF49+BI49+BL49+BO49+BR49</f>
        <v>515200</v>
      </c>
      <c r="BW49" s="77">
        <f t="shared" si="15"/>
        <v>0</v>
      </c>
      <c r="BX49" s="79">
        <f t="shared" si="15"/>
        <v>587707.01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202800</v>
      </c>
      <c r="BS50" s="89">
        <v>0</v>
      </c>
      <c r="BT50" s="101">
        <v>278960.42000000004</v>
      </c>
      <c r="BU50" s="76"/>
      <c r="BV50" s="85">
        <f t="shared" si="15"/>
        <v>202800</v>
      </c>
      <c r="BW50" s="77">
        <f t="shared" si="15"/>
        <v>0</v>
      </c>
      <c r="BX50" s="79">
        <f t="shared" si="15"/>
        <v>278960.42000000004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718000</v>
      </c>
      <c r="BS51" s="78">
        <f>BS49+BS50</f>
        <v>0</v>
      </c>
      <c r="BT51" s="77">
        <f>BT49+BT50</f>
        <v>866667.43</v>
      </c>
      <c r="BU51" s="85"/>
      <c r="BV51" s="85">
        <f>BV49+BV50</f>
        <v>718000</v>
      </c>
      <c r="BW51" s="77">
        <f>BW49+BW50</f>
        <v>0</v>
      </c>
      <c r="BX51" s="95">
        <f>BX49+BX50</f>
        <v>866667.43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844571</v>
      </c>
      <c r="E53" s="86">
        <f t="shared" si="18"/>
        <v>0</v>
      </c>
      <c r="F53" s="86">
        <f t="shared" si="18"/>
        <v>1387547.98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87770</v>
      </c>
      <c r="K53" s="86">
        <f t="shared" si="18"/>
        <v>0</v>
      </c>
      <c r="L53" s="86">
        <f t="shared" si="18"/>
        <v>93745.35</v>
      </c>
      <c r="M53" s="86">
        <f t="shared" si="18"/>
        <v>199289</v>
      </c>
      <c r="N53" s="86">
        <f t="shared" si="18"/>
        <v>0</v>
      </c>
      <c r="O53" s="86">
        <f t="shared" si="18"/>
        <v>289849.3</v>
      </c>
      <c r="P53" s="86">
        <f t="shared" si="18"/>
        <v>8400</v>
      </c>
      <c r="Q53" s="86">
        <f t="shared" si="18"/>
        <v>0</v>
      </c>
      <c r="R53" s="86">
        <f t="shared" si="18"/>
        <v>16384.9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7000</v>
      </c>
      <c r="W53" s="86">
        <f t="shared" si="18"/>
        <v>0</v>
      </c>
      <c r="X53" s="86">
        <f t="shared" si="18"/>
        <v>7000</v>
      </c>
      <c r="Y53" s="86">
        <f t="shared" si="18"/>
        <v>159288</v>
      </c>
      <c r="Z53" s="86">
        <f t="shared" si="18"/>
        <v>0</v>
      </c>
      <c r="AA53" s="86">
        <f t="shared" si="18"/>
        <v>243901.09</v>
      </c>
      <c r="AB53" s="86">
        <f t="shared" si="18"/>
        <v>461515</v>
      </c>
      <c r="AC53" s="86">
        <f t="shared" si="18"/>
        <v>0</v>
      </c>
      <c r="AD53" s="86">
        <f t="shared" si="18"/>
        <v>911823.24</v>
      </c>
      <c r="AE53" s="86">
        <f t="shared" si="18"/>
        <v>459883</v>
      </c>
      <c r="AF53" s="86">
        <f t="shared" si="18"/>
        <v>0</v>
      </c>
      <c r="AG53" s="86">
        <f t="shared" si="18"/>
        <v>976561.45</v>
      </c>
      <c r="AH53" s="86">
        <f t="shared" si="18"/>
        <v>2500</v>
      </c>
      <c r="AI53" s="86">
        <f t="shared" si="18"/>
        <v>0</v>
      </c>
      <c r="AJ53" s="86">
        <f aca="true" t="shared" si="19" ref="AJ53:BT53">AJ20+AJ28+AJ35+AJ42+AJ46+AJ51</f>
        <v>2500</v>
      </c>
      <c r="AK53" s="86">
        <f t="shared" si="19"/>
        <v>158644</v>
      </c>
      <c r="AL53" s="86">
        <f t="shared" si="19"/>
        <v>0</v>
      </c>
      <c r="AM53" s="86">
        <f t="shared" si="19"/>
        <v>192948.87999999998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93230</v>
      </c>
      <c r="BJ53" s="86">
        <f t="shared" si="19"/>
        <v>0</v>
      </c>
      <c r="BK53" s="86">
        <f t="shared" si="19"/>
        <v>10000</v>
      </c>
      <c r="BL53" s="86">
        <f t="shared" si="19"/>
        <v>94940</v>
      </c>
      <c r="BM53" s="86">
        <f t="shared" si="19"/>
        <v>0</v>
      </c>
      <c r="BN53" s="86">
        <f t="shared" si="19"/>
        <v>94940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718000</v>
      </c>
      <c r="BS53" s="86">
        <f t="shared" si="19"/>
        <v>0</v>
      </c>
      <c r="BT53" s="86">
        <f t="shared" si="19"/>
        <v>866667.43</v>
      </c>
      <c r="BU53" s="86">
        <f>BU8</f>
        <v>0</v>
      </c>
      <c r="BV53" s="102">
        <f>BV8+BV20+BV28+BV35+BV42+BV46+BV51</f>
        <v>3295030</v>
      </c>
      <c r="BW53" s="87">
        <f>BW20+BW28+BW35+BW42+BW46+BW51</f>
        <v>0</v>
      </c>
      <c r="BX53" s="87">
        <f>BX20+BX28+BX35+BX42+BX46+BX51</f>
        <v>5093869.62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258850</v>
      </c>
      <c r="E10" s="89">
        <v>0</v>
      </c>
      <c r="F10" s="90"/>
      <c r="G10" s="88"/>
      <c r="H10" s="89"/>
      <c r="I10" s="90"/>
      <c r="J10" s="97">
        <v>74500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60400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6990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400740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33210</v>
      </c>
      <c r="E11" s="89">
        <v>0</v>
      </c>
      <c r="F11" s="90"/>
      <c r="G11" s="88"/>
      <c r="H11" s="89"/>
      <c r="I11" s="90"/>
      <c r="J11" s="97">
        <v>5500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43710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288980</v>
      </c>
      <c r="E12" s="89">
        <v>0</v>
      </c>
      <c r="F12" s="90"/>
      <c r="G12" s="88"/>
      <c r="H12" s="89"/>
      <c r="I12" s="90"/>
      <c r="J12" s="97">
        <v>3950</v>
      </c>
      <c r="K12" s="89">
        <v>0</v>
      </c>
      <c r="L12" s="101"/>
      <c r="M12" s="91">
        <v>188250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65500</v>
      </c>
      <c r="Z12" s="89">
        <v>0</v>
      </c>
      <c r="AA12" s="90"/>
      <c r="AB12" s="91">
        <v>446900</v>
      </c>
      <c r="AC12" s="89">
        <v>0</v>
      </c>
      <c r="AD12" s="90"/>
      <c r="AE12" s="91">
        <v>190700</v>
      </c>
      <c r="AF12" s="89">
        <v>0</v>
      </c>
      <c r="AG12" s="90"/>
      <c r="AH12" s="91"/>
      <c r="AI12" s="89"/>
      <c r="AJ12" s="90"/>
      <c r="AK12" s="91">
        <v>92360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1276640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80770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13550</v>
      </c>
      <c r="N13" s="89">
        <v>0</v>
      </c>
      <c r="O13" s="90"/>
      <c r="P13" s="91">
        <v>8400</v>
      </c>
      <c r="Q13" s="89">
        <v>0</v>
      </c>
      <c r="R13" s="90"/>
      <c r="S13" s="91"/>
      <c r="T13" s="89"/>
      <c r="U13" s="90"/>
      <c r="V13" s="91">
        <v>7000</v>
      </c>
      <c r="W13" s="89">
        <v>0</v>
      </c>
      <c r="X13" s="90"/>
      <c r="Y13" s="91"/>
      <c r="Z13" s="89"/>
      <c r="AA13" s="90"/>
      <c r="AB13" s="91">
        <v>9000</v>
      </c>
      <c r="AC13" s="89">
        <v>0</v>
      </c>
      <c r="AD13" s="90"/>
      <c r="AE13" s="91">
        <v>8950</v>
      </c>
      <c r="AF13" s="89">
        <v>0</v>
      </c>
      <c r="AG13" s="90"/>
      <c r="AH13" s="91">
        <v>2500</v>
      </c>
      <c r="AI13" s="89">
        <v>0</v>
      </c>
      <c r="AJ13" s="90"/>
      <c r="AK13" s="91">
        <v>50550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180720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22470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22470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62000</v>
      </c>
      <c r="E19" s="89">
        <v>0</v>
      </c>
      <c r="F19" s="90"/>
      <c r="G19" s="88"/>
      <c r="H19" s="89"/>
      <c r="I19" s="90"/>
      <c r="J19" s="97">
        <v>1800</v>
      </c>
      <c r="K19" s="89">
        <v>0</v>
      </c>
      <c r="L19" s="101"/>
      <c r="M19" s="97">
        <v>1250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89170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154220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730310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85750</v>
      </c>
      <c r="K20" s="78">
        <f t="shared" si="1"/>
        <v>0</v>
      </c>
      <c r="L20" s="77">
        <f t="shared" si="1"/>
        <v>0</v>
      </c>
      <c r="M20" s="98">
        <f t="shared" si="1"/>
        <v>203550</v>
      </c>
      <c r="N20" s="78">
        <f t="shared" si="1"/>
        <v>0</v>
      </c>
      <c r="O20" s="77">
        <f t="shared" si="1"/>
        <v>0</v>
      </c>
      <c r="P20" s="98">
        <f t="shared" si="1"/>
        <v>8400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65500</v>
      </c>
      <c r="Z20" s="78">
        <f t="shared" si="1"/>
        <v>0</v>
      </c>
      <c r="AA20" s="77">
        <f t="shared" si="1"/>
        <v>0</v>
      </c>
      <c r="AB20" s="98">
        <f t="shared" si="1"/>
        <v>455900</v>
      </c>
      <c r="AC20" s="78">
        <f t="shared" si="1"/>
        <v>0</v>
      </c>
      <c r="AD20" s="77">
        <f t="shared" si="1"/>
        <v>0</v>
      </c>
      <c r="AE20" s="98">
        <f t="shared" si="1"/>
        <v>264550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142910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96160</v>
      </c>
      <c r="BJ20" s="78">
        <f t="shared" si="1"/>
        <v>0</v>
      </c>
      <c r="BK20" s="77">
        <f t="shared" si="1"/>
        <v>0</v>
      </c>
      <c r="BL20" s="98">
        <f t="shared" si="1"/>
        <v>22470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2085000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166520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166520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166520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166520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72470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72470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72470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72470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515200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515200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202800</v>
      </c>
      <c r="BS50" s="89">
        <v>0</v>
      </c>
      <c r="BT50" s="101"/>
      <c r="BU50" s="76"/>
      <c r="BV50" s="85">
        <f t="shared" si="9"/>
        <v>202800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718000</v>
      </c>
      <c r="BS51" s="78">
        <f>BS49+BS50</f>
        <v>0</v>
      </c>
      <c r="BT51" s="77">
        <f>BT49+BT50</f>
        <v>0</v>
      </c>
      <c r="BU51" s="85"/>
      <c r="BV51" s="85">
        <f>BV49+BV50</f>
        <v>718000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896830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85750</v>
      </c>
      <c r="K53" s="86">
        <f t="shared" si="11"/>
        <v>0</v>
      </c>
      <c r="L53" s="86">
        <f t="shared" si="11"/>
        <v>0</v>
      </c>
      <c r="M53" s="86">
        <f t="shared" si="11"/>
        <v>203550</v>
      </c>
      <c r="N53" s="86">
        <f t="shared" si="11"/>
        <v>0</v>
      </c>
      <c r="O53" s="86">
        <f t="shared" si="11"/>
        <v>0</v>
      </c>
      <c r="P53" s="86">
        <f t="shared" si="11"/>
        <v>8400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65500</v>
      </c>
      <c r="Z53" s="86">
        <f t="shared" si="11"/>
        <v>0</v>
      </c>
      <c r="AA53" s="86">
        <f t="shared" si="11"/>
        <v>0</v>
      </c>
      <c r="AB53" s="86">
        <f t="shared" si="11"/>
        <v>455900</v>
      </c>
      <c r="AC53" s="86">
        <f t="shared" si="11"/>
        <v>0</v>
      </c>
      <c r="AD53" s="86">
        <f t="shared" si="11"/>
        <v>0</v>
      </c>
      <c r="AE53" s="86">
        <f t="shared" si="11"/>
        <v>264550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142910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96160</v>
      </c>
      <c r="BJ53" s="86">
        <f t="shared" si="11"/>
        <v>0</v>
      </c>
      <c r="BK53" s="86">
        <f t="shared" si="11"/>
        <v>0</v>
      </c>
      <c r="BL53" s="86">
        <f t="shared" si="11"/>
        <v>94940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3041990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258850</v>
      </c>
      <c r="E10" s="89">
        <v>0</v>
      </c>
      <c r="F10" s="90"/>
      <c r="G10" s="88"/>
      <c r="H10" s="89"/>
      <c r="I10" s="90"/>
      <c r="J10" s="97">
        <v>74500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60400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6990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400740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49500</v>
      </c>
      <c r="E11" s="89">
        <v>0</v>
      </c>
      <c r="F11" s="90"/>
      <c r="G11" s="88"/>
      <c r="H11" s="89"/>
      <c r="I11" s="90"/>
      <c r="J11" s="97">
        <v>5500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4500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281910</v>
      </c>
      <c r="E12" s="89">
        <v>0</v>
      </c>
      <c r="F12" s="90"/>
      <c r="G12" s="88"/>
      <c r="H12" s="89"/>
      <c r="I12" s="90"/>
      <c r="J12" s="97">
        <v>3950</v>
      </c>
      <c r="K12" s="89">
        <v>0</v>
      </c>
      <c r="L12" s="101"/>
      <c r="M12" s="91">
        <v>188250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65500</v>
      </c>
      <c r="Z12" s="89">
        <v>0</v>
      </c>
      <c r="AA12" s="90"/>
      <c r="AB12" s="91">
        <v>446900</v>
      </c>
      <c r="AC12" s="89">
        <v>0</v>
      </c>
      <c r="AD12" s="90"/>
      <c r="AE12" s="91">
        <v>190700</v>
      </c>
      <c r="AF12" s="89">
        <v>0</v>
      </c>
      <c r="AG12" s="90"/>
      <c r="AH12" s="91"/>
      <c r="AI12" s="89"/>
      <c r="AJ12" s="90"/>
      <c r="AK12" s="91">
        <v>92360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1269570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80770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13550</v>
      </c>
      <c r="N13" s="89">
        <v>0</v>
      </c>
      <c r="O13" s="90"/>
      <c r="P13" s="91">
        <v>8400</v>
      </c>
      <c r="Q13" s="89">
        <v>0</v>
      </c>
      <c r="R13" s="90"/>
      <c r="S13" s="91"/>
      <c r="T13" s="89"/>
      <c r="U13" s="90"/>
      <c r="V13" s="91">
        <v>7000</v>
      </c>
      <c r="W13" s="89">
        <v>0</v>
      </c>
      <c r="X13" s="90"/>
      <c r="Y13" s="91"/>
      <c r="Z13" s="89"/>
      <c r="AA13" s="90"/>
      <c r="AB13" s="91">
        <v>9000</v>
      </c>
      <c r="AC13" s="89">
        <v>0</v>
      </c>
      <c r="AD13" s="90"/>
      <c r="AE13" s="91">
        <v>8950</v>
      </c>
      <c r="AF13" s="89">
        <v>0</v>
      </c>
      <c r="AG13" s="90"/>
      <c r="AH13" s="91">
        <v>2500</v>
      </c>
      <c r="AI13" s="89">
        <v>0</v>
      </c>
      <c r="AJ13" s="90"/>
      <c r="AK13" s="91">
        <v>50550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180720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19360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19360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62000</v>
      </c>
      <c r="E19" s="89">
        <v>0</v>
      </c>
      <c r="F19" s="90"/>
      <c r="G19" s="88"/>
      <c r="H19" s="89"/>
      <c r="I19" s="90"/>
      <c r="J19" s="97">
        <v>1800</v>
      </c>
      <c r="K19" s="89">
        <v>0</v>
      </c>
      <c r="L19" s="101"/>
      <c r="M19" s="97">
        <v>1250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90470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155520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739530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85750</v>
      </c>
      <c r="K20" s="78">
        <f t="shared" si="1"/>
        <v>0</v>
      </c>
      <c r="L20" s="77">
        <f t="shared" si="1"/>
        <v>0</v>
      </c>
      <c r="M20" s="98">
        <f t="shared" si="1"/>
        <v>203550</v>
      </c>
      <c r="N20" s="78">
        <f t="shared" si="1"/>
        <v>0</v>
      </c>
      <c r="O20" s="77">
        <f t="shared" si="1"/>
        <v>0</v>
      </c>
      <c r="P20" s="98">
        <f t="shared" si="1"/>
        <v>8400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65500</v>
      </c>
      <c r="Z20" s="78">
        <f t="shared" si="1"/>
        <v>0</v>
      </c>
      <c r="AA20" s="77">
        <f t="shared" si="1"/>
        <v>0</v>
      </c>
      <c r="AB20" s="98">
        <f t="shared" si="1"/>
        <v>455900</v>
      </c>
      <c r="AC20" s="78">
        <f t="shared" si="1"/>
        <v>0</v>
      </c>
      <c r="AD20" s="77">
        <f t="shared" si="1"/>
        <v>0</v>
      </c>
      <c r="AE20" s="98">
        <f t="shared" si="1"/>
        <v>264550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142910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97460</v>
      </c>
      <c r="BJ20" s="78">
        <f t="shared" si="1"/>
        <v>0</v>
      </c>
      <c r="BK20" s="77">
        <f t="shared" si="1"/>
        <v>0</v>
      </c>
      <c r="BL20" s="98">
        <f t="shared" si="1"/>
        <v>19360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2092410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155220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155220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155220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155220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75580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75580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75580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75580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515200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515200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202800</v>
      </c>
      <c r="BS50" s="89">
        <v>0</v>
      </c>
      <c r="BT50" s="101"/>
      <c r="BU50" s="76"/>
      <c r="BV50" s="85">
        <f t="shared" si="9"/>
        <v>202800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718000</v>
      </c>
      <c r="BS51" s="78">
        <f>BS49+BS50</f>
        <v>0</v>
      </c>
      <c r="BT51" s="77">
        <f>BT49+BT50</f>
        <v>0</v>
      </c>
      <c r="BU51" s="85"/>
      <c r="BV51" s="85">
        <f>BV49+BV50</f>
        <v>718000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894750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85750</v>
      </c>
      <c r="K53" s="86">
        <f t="shared" si="11"/>
        <v>0</v>
      </c>
      <c r="L53" s="86">
        <f t="shared" si="11"/>
        <v>0</v>
      </c>
      <c r="M53" s="86">
        <f t="shared" si="11"/>
        <v>203550</v>
      </c>
      <c r="N53" s="86">
        <f t="shared" si="11"/>
        <v>0</v>
      </c>
      <c r="O53" s="86">
        <f t="shared" si="11"/>
        <v>0</v>
      </c>
      <c r="P53" s="86">
        <f t="shared" si="11"/>
        <v>8400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65500</v>
      </c>
      <c r="Z53" s="86">
        <f t="shared" si="11"/>
        <v>0</v>
      </c>
      <c r="AA53" s="86">
        <f t="shared" si="11"/>
        <v>0</v>
      </c>
      <c r="AB53" s="86">
        <f t="shared" si="11"/>
        <v>455900</v>
      </c>
      <c r="AC53" s="86">
        <f t="shared" si="11"/>
        <v>0</v>
      </c>
      <c r="AD53" s="86">
        <f t="shared" si="11"/>
        <v>0</v>
      </c>
      <c r="AE53" s="86">
        <f t="shared" si="11"/>
        <v>264550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142910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97460</v>
      </c>
      <c r="BJ53" s="86">
        <f t="shared" si="11"/>
        <v>0</v>
      </c>
      <c r="BK53" s="86">
        <f t="shared" si="11"/>
        <v>0</v>
      </c>
      <c r="BL53" s="86">
        <f t="shared" si="11"/>
        <v>94940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3041210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2020-05-26T11:03:41Z</dcterms:modified>
  <cp:category/>
  <cp:version/>
  <cp:contentType/>
  <cp:contentStatus/>
</cp:coreProperties>
</file>