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<sst xmlns="http://schemas.openxmlformats.org/spreadsheetml/2006/main" count="870" uniqueCount="151">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</sst>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6174.31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1613780</v>
      </c>
      <c r="E10" s="45">
        <v>1953625.29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15450</v>
      </c>
      <c r="E14" s="45">
        <v>68778.47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1629230</v>
      </c>
      <c r="E16" s="51">
        <f>E10+E11+E12+E13+E14+E15</f>
        <v>2022403.76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101680</v>
      </c>
      <c r="E18" s="45">
        <v>138867.26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101680</v>
      </c>
      <c r="E23" s="51">
        <f>E18+E19+E20+E21+E22</f>
        <v>138867.26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199850</v>
      </c>
      <c r="E25" s="45">
        <v>224240.01</v>
      </c>
    </row>
    <row r="26" spans="2:5" ht="15">
      <c r="B26" s="13">
        <v>30200</v>
      </c>
      <c r="C26" s="54" t="s">
        <v>28</v>
      </c>
      <c r="D26" s="39">
        <v>2500</v>
      </c>
      <c r="E26" s="45">
        <v>2500</v>
      </c>
    </row>
    <row r="27" spans="2:5" ht="15">
      <c r="B27" s="13">
        <v>30300</v>
      </c>
      <c r="C27" s="54" t="s">
        <v>29</v>
      </c>
      <c r="D27" s="39">
        <v>100</v>
      </c>
      <c r="E27" s="45">
        <v>101.37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147800</v>
      </c>
      <c r="E29" s="50">
        <v>265068.43</v>
      </c>
    </row>
    <row r="30" spans="2:5" ht="15.75" thickBot="1">
      <c r="B30" s="16">
        <v>30000</v>
      </c>
      <c r="C30" s="15" t="s">
        <v>32</v>
      </c>
      <c r="D30" s="48">
        <f>D25+D26+D27+D28+D29</f>
        <v>350250</v>
      </c>
      <c r="E30" s="51">
        <f>E25+E26+E27+E28+E29</f>
        <v>491909.81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40000</v>
      </c>
      <c r="E32" s="45">
        <v>40000</v>
      </c>
    </row>
    <row r="33" spans="2:5" ht="15">
      <c r="B33" s="13">
        <v>40200</v>
      </c>
      <c r="C33" s="54" t="s">
        <v>36</v>
      </c>
      <c r="D33" s="61">
        <v>163000</v>
      </c>
      <c r="E33" s="59">
        <v>1132868.7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43240</v>
      </c>
      <c r="E35" s="45">
        <v>43240</v>
      </c>
    </row>
    <row r="36" spans="2:5" ht="15">
      <c r="B36" s="13">
        <v>40500</v>
      </c>
      <c r="C36" s="54" t="s">
        <v>39</v>
      </c>
      <c r="D36" s="49">
        <v>62090</v>
      </c>
      <c r="E36" s="50">
        <v>62090</v>
      </c>
    </row>
    <row r="37" spans="2:5" ht="15.75" thickBot="1">
      <c r="B37" s="16">
        <v>40000</v>
      </c>
      <c r="C37" s="15" t="s">
        <v>40</v>
      </c>
      <c r="D37" s="48">
        <f>D32+D33+D34+D35+D36</f>
        <v>308330</v>
      </c>
      <c r="E37" s="51">
        <f>E32+E33+E34+E35+E36</f>
        <v>1278198.7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567890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555200</v>
      </c>
      <c r="E54" s="45">
        <v>555200</v>
      </c>
    </row>
    <row r="55" spans="2:5" ht="15">
      <c r="B55" s="13">
        <v>90200</v>
      </c>
      <c r="C55" s="54" t="s">
        <v>62</v>
      </c>
      <c r="D55" s="61">
        <v>187300</v>
      </c>
      <c r="E55" s="62">
        <v>251299.59</v>
      </c>
    </row>
    <row r="56" spans="2:5" ht="15.75" thickBot="1">
      <c r="B56" s="16">
        <v>90000</v>
      </c>
      <c r="C56" s="15" t="s">
        <v>63</v>
      </c>
      <c r="D56" s="48">
        <f>D54+D55</f>
        <v>742500</v>
      </c>
      <c r="E56" s="51">
        <f>E54+E55</f>
        <v>806499.59</v>
      </c>
    </row>
    <row r="57" spans="2:5" ht="16.5" thickBot="1" thickTop="1">
      <c r="B57" s="109" t="s">
        <v>64</v>
      </c>
      <c r="C57" s="110"/>
      <c r="D57" s="52">
        <f>D16+D23+D30+D37+D43+D49+D52+D56</f>
        <v>3131990</v>
      </c>
      <c r="E57" s="55">
        <f>E16+E23+E30+E37+E43+E49+E52+E56</f>
        <v>5305769.12</v>
      </c>
    </row>
    <row r="58" spans="2:5" ht="16.5" thickBot="1" thickTop="1">
      <c r="B58" s="109" t="s">
        <v>65</v>
      </c>
      <c r="C58" s="110"/>
      <c r="D58" s="52">
        <f>D57+D5+D6+D7+D8</f>
        <v>3138164.31</v>
      </c>
      <c r="E58" s="55">
        <f>E57+E5+E6+E7+E8</f>
        <v>5305769.12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1675000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1681000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77470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77470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190850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141800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335250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20000</v>
      </c>
      <c r="E32" s="45"/>
    </row>
    <row r="33" spans="2:5" ht="15">
      <c r="B33" s="13">
        <v>40200</v>
      </c>
      <c r="C33" s="54" t="s">
        <v>36</v>
      </c>
      <c r="D33" s="61">
        <v>113900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46330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180230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515200</v>
      </c>
      <c r="E54" s="45"/>
    </row>
    <row r="55" spans="2:5" ht="15">
      <c r="B55" s="13">
        <v>90200</v>
      </c>
      <c r="C55" s="54" t="s">
        <v>62</v>
      </c>
      <c r="D55" s="61">
        <v>187300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702500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2976450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2976450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1603830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1609830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81070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81070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211850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146800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361250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25000</v>
      </c>
      <c r="E32" s="45"/>
    </row>
    <row r="33" spans="2:5" ht="15">
      <c r="B33" s="13">
        <v>40200</v>
      </c>
      <c r="C33" s="54" t="s">
        <v>36</v>
      </c>
      <c r="D33" s="61">
        <v>113900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46330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185230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515200</v>
      </c>
      <c r="E54" s="45"/>
    </row>
    <row r="55" spans="2:5" ht="15">
      <c r="B55" s="13">
        <v>90200</v>
      </c>
      <c r="C55" s="54" t="s">
        <v>62</v>
      </c>
      <c r="D55" s="61">
        <v>187300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702500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2939880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2939880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433601.58</v>
      </c>
      <c r="E10" s="89">
        <v>0</v>
      </c>
      <c r="F10" s="90">
        <v>531792.1599999999</v>
      </c>
      <c r="G10" s="88"/>
      <c r="H10" s="89"/>
      <c r="I10" s="90"/>
      <c r="J10" s="97">
        <v>31602.72</v>
      </c>
      <c r="K10" s="89">
        <v>0</v>
      </c>
      <c r="L10" s="101">
        <v>32261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62055.75</v>
      </c>
      <c r="AF10" s="89">
        <v>0</v>
      </c>
      <c r="AG10" s="90">
        <v>62378.03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14500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541760.05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626431.19</v>
      </c>
    </row>
    <row r="11" spans="2:76" ht="15">
      <c r="B11" s="13">
        <v>102</v>
      </c>
      <c r="C11" s="25" t="s">
        <v>92</v>
      </c>
      <c r="D11" s="88">
        <v>44784.88</v>
      </c>
      <c r="E11" s="89">
        <v>0</v>
      </c>
      <c r="F11" s="90">
        <v>54449.45999999999</v>
      </c>
      <c r="G11" s="88"/>
      <c r="H11" s="89"/>
      <c r="I11" s="90"/>
      <c r="J11" s="97">
        <v>2508.08</v>
      </c>
      <c r="K11" s="89">
        <v>0</v>
      </c>
      <c r="L11" s="101">
        <v>2553.98</v>
      </c>
      <c r="M11" s="91">
        <v>500</v>
      </c>
      <c r="N11" s="89">
        <v>0</v>
      </c>
      <c r="O11" s="90">
        <v>545.37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4591.3</v>
      </c>
      <c r="AF11" s="89">
        <v>0</v>
      </c>
      <c r="AG11" s="90">
        <v>4591.3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52384.26</v>
      </c>
      <c r="BW11" s="77">
        <f t="shared" si="1"/>
        <v>0</v>
      </c>
      <c r="BX11" s="79">
        <f t="shared" si="2"/>
        <v>62140.11</v>
      </c>
    </row>
    <row r="12" spans="2:76" ht="15">
      <c r="B12" s="13">
        <v>103</v>
      </c>
      <c r="C12" s="25" t="s">
        <v>93</v>
      </c>
      <c r="D12" s="88">
        <v>272820</v>
      </c>
      <c r="E12" s="89">
        <v>0</v>
      </c>
      <c r="F12" s="90">
        <v>487062.4000000001</v>
      </c>
      <c r="G12" s="88"/>
      <c r="H12" s="89"/>
      <c r="I12" s="90"/>
      <c r="J12" s="97">
        <v>3450</v>
      </c>
      <c r="K12" s="89">
        <v>0</v>
      </c>
      <c r="L12" s="101">
        <v>4178.6900000000005</v>
      </c>
      <c r="M12" s="91">
        <v>124500</v>
      </c>
      <c r="N12" s="89">
        <v>0</v>
      </c>
      <c r="O12" s="90">
        <v>164594.53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300</v>
      </c>
      <c r="Y12" s="91">
        <v>65500</v>
      </c>
      <c r="Z12" s="89">
        <v>0</v>
      </c>
      <c r="AA12" s="90">
        <v>88285.56</v>
      </c>
      <c r="AB12" s="91">
        <v>411000</v>
      </c>
      <c r="AC12" s="89">
        <v>0</v>
      </c>
      <c r="AD12" s="90">
        <v>473365.36</v>
      </c>
      <c r="AE12" s="91">
        <v>160500</v>
      </c>
      <c r="AF12" s="89">
        <v>0</v>
      </c>
      <c r="AG12" s="90">
        <v>197316.29</v>
      </c>
      <c r="AH12" s="91"/>
      <c r="AI12" s="89"/>
      <c r="AJ12" s="90"/>
      <c r="AK12" s="91">
        <v>97500</v>
      </c>
      <c r="AL12" s="89">
        <v>0</v>
      </c>
      <c r="AM12" s="90">
        <v>110973.88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1135270</v>
      </c>
      <c r="BW12" s="77">
        <f t="shared" si="1"/>
        <v>0</v>
      </c>
      <c r="BX12" s="79">
        <f t="shared" si="2"/>
        <v>1526076.71</v>
      </c>
    </row>
    <row r="13" spans="2:76" ht="15">
      <c r="B13" s="13">
        <v>104</v>
      </c>
      <c r="C13" s="25" t="s">
        <v>19</v>
      </c>
      <c r="D13" s="88">
        <v>57100</v>
      </c>
      <c r="E13" s="89">
        <v>0</v>
      </c>
      <c r="F13" s="90">
        <v>100715.51999999999</v>
      </c>
      <c r="G13" s="88"/>
      <c r="H13" s="89"/>
      <c r="I13" s="90"/>
      <c r="J13" s="97"/>
      <c r="K13" s="89"/>
      <c r="L13" s="101"/>
      <c r="M13" s="91">
        <v>13550</v>
      </c>
      <c r="N13" s="89">
        <v>0</v>
      </c>
      <c r="O13" s="90">
        <v>48883.8</v>
      </c>
      <c r="P13" s="91">
        <v>7000</v>
      </c>
      <c r="Q13" s="89">
        <v>0</v>
      </c>
      <c r="R13" s="90">
        <v>7000</v>
      </c>
      <c r="S13" s="91"/>
      <c r="T13" s="89"/>
      <c r="U13" s="90"/>
      <c r="V13" s="91">
        <v>7000</v>
      </c>
      <c r="W13" s="89">
        <v>0</v>
      </c>
      <c r="X13" s="90">
        <v>10000</v>
      </c>
      <c r="Y13" s="91"/>
      <c r="Z13" s="89"/>
      <c r="AA13" s="90"/>
      <c r="AB13" s="91">
        <v>9000</v>
      </c>
      <c r="AC13" s="89">
        <v>0</v>
      </c>
      <c r="AD13" s="90">
        <v>16569.35</v>
      </c>
      <c r="AE13" s="91">
        <v>4950</v>
      </c>
      <c r="AF13" s="89">
        <v>0</v>
      </c>
      <c r="AG13" s="90">
        <v>9950</v>
      </c>
      <c r="AH13" s="91">
        <v>2500</v>
      </c>
      <c r="AI13" s="89">
        <v>0</v>
      </c>
      <c r="AJ13" s="90">
        <v>4909</v>
      </c>
      <c r="AK13" s="91">
        <v>50550</v>
      </c>
      <c r="AL13" s="89">
        <v>0</v>
      </c>
      <c r="AM13" s="90">
        <v>57111.29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151650</v>
      </c>
      <c r="BW13" s="77">
        <f t="shared" si="1"/>
        <v>0</v>
      </c>
      <c r="BX13" s="79">
        <f t="shared" si="2"/>
        <v>255138.96000000002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31060</v>
      </c>
      <c r="BM16" s="89">
        <v>0</v>
      </c>
      <c r="BN16" s="90">
        <v>31060</v>
      </c>
      <c r="BO16" s="91"/>
      <c r="BP16" s="89"/>
      <c r="BQ16" s="90"/>
      <c r="BR16" s="97"/>
      <c r="BS16" s="89"/>
      <c r="BT16" s="101"/>
      <c r="BU16" s="76"/>
      <c r="BV16" s="85">
        <f t="shared" si="0"/>
        <v>31060</v>
      </c>
      <c r="BW16" s="77">
        <f t="shared" si="1"/>
        <v>0</v>
      </c>
      <c r="BX16" s="79">
        <f t="shared" si="2"/>
        <v>31060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>
        <v>6000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1"/>
        <v>0</v>
      </c>
      <c r="BX18" s="79">
        <f t="shared" si="2"/>
        <v>6000</v>
      </c>
    </row>
    <row r="19" spans="2:76" ht="15">
      <c r="B19" s="13">
        <v>110</v>
      </c>
      <c r="C19" s="25" t="s">
        <v>98</v>
      </c>
      <c r="D19" s="88">
        <v>56500</v>
      </c>
      <c r="E19" s="89">
        <v>0</v>
      </c>
      <c r="F19" s="90">
        <v>56500</v>
      </c>
      <c r="G19" s="88"/>
      <c r="H19" s="89"/>
      <c r="I19" s="90"/>
      <c r="J19" s="97">
        <v>1900</v>
      </c>
      <c r="K19" s="89">
        <v>0</v>
      </c>
      <c r="L19" s="101">
        <v>1900</v>
      </c>
      <c r="M19" s="97">
        <v>1250</v>
      </c>
      <c r="N19" s="89">
        <v>0</v>
      </c>
      <c r="O19" s="101">
        <v>1250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76780</v>
      </c>
      <c r="BJ19" s="89">
        <v>0</v>
      </c>
      <c r="BK19" s="101">
        <v>9000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136430</v>
      </c>
      <c r="BW19" s="77">
        <f t="shared" si="1"/>
        <v>0</v>
      </c>
      <c r="BX19" s="79">
        <f t="shared" si="2"/>
        <v>68650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870806.46</v>
      </c>
      <c r="E20" s="78">
        <f t="shared" si="3"/>
        <v>0</v>
      </c>
      <c r="F20" s="79">
        <f t="shared" si="3"/>
        <v>1236519.54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39460.8</v>
      </c>
      <c r="K20" s="78">
        <f t="shared" si="3"/>
        <v>0</v>
      </c>
      <c r="L20" s="77">
        <f t="shared" si="3"/>
        <v>40893.670000000006</v>
      </c>
      <c r="M20" s="98">
        <f t="shared" si="3"/>
        <v>139800</v>
      </c>
      <c r="N20" s="78">
        <f t="shared" si="3"/>
        <v>0</v>
      </c>
      <c r="O20" s="77">
        <f t="shared" si="3"/>
        <v>215273.7</v>
      </c>
      <c r="P20" s="98">
        <f t="shared" si="3"/>
        <v>7000</v>
      </c>
      <c r="Q20" s="78">
        <f t="shared" si="3"/>
        <v>0</v>
      </c>
      <c r="R20" s="77">
        <f t="shared" si="3"/>
        <v>7000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7000</v>
      </c>
      <c r="W20" s="78">
        <f t="shared" si="3"/>
        <v>0</v>
      </c>
      <c r="X20" s="77">
        <f t="shared" si="3"/>
        <v>10300</v>
      </c>
      <c r="Y20" s="98">
        <f t="shared" si="3"/>
        <v>65500</v>
      </c>
      <c r="Z20" s="78">
        <f t="shared" si="3"/>
        <v>0</v>
      </c>
      <c r="AA20" s="77">
        <f t="shared" si="3"/>
        <v>88285.56</v>
      </c>
      <c r="AB20" s="98">
        <f t="shared" si="3"/>
        <v>420000</v>
      </c>
      <c r="AC20" s="78">
        <f t="shared" si="3"/>
        <v>0</v>
      </c>
      <c r="AD20" s="77">
        <f t="shared" si="3"/>
        <v>489934.70999999996</v>
      </c>
      <c r="AE20" s="98">
        <f t="shared" si="3"/>
        <v>232097.05</v>
      </c>
      <c r="AF20" s="78">
        <f t="shared" si="3"/>
        <v>0</v>
      </c>
      <c r="AG20" s="77">
        <f t="shared" si="3"/>
        <v>274235.62</v>
      </c>
      <c r="AH20" s="98">
        <f t="shared" si="3"/>
        <v>2500</v>
      </c>
      <c r="AI20" s="78">
        <f t="shared" si="3"/>
        <v>0</v>
      </c>
      <c r="AJ20" s="77">
        <f t="shared" si="3"/>
        <v>4909</v>
      </c>
      <c r="AK20" s="98">
        <f t="shared" si="3"/>
        <v>148050</v>
      </c>
      <c r="AL20" s="78">
        <f t="shared" si="3"/>
        <v>0</v>
      </c>
      <c r="AM20" s="77">
        <f t="shared" si="3"/>
        <v>168085.17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91280</v>
      </c>
      <c r="BJ20" s="78">
        <f t="shared" si="3"/>
        <v>0</v>
      </c>
      <c r="BK20" s="77">
        <f t="shared" si="3"/>
        <v>9000</v>
      </c>
      <c r="BL20" s="98">
        <f t="shared" si="3"/>
        <v>31060</v>
      </c>
      <c r="BM20" s="78">
        <f t="shared" si="3"/>
        <v>0</v>
      </c>
      <c r="BN20" s="77">
        <f t="shared" si="3"/>
        <v>31060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2054554.31</v>
      </c>
      <c r="BW20" s="77">
        <f>BW10+BW11+BW12+BW13+BW14+BW15+BW16+BW17+BW18+BW19</f>
        <v>0</v>
      </c>
      <c r="BX20" s="95">
        <f>BX10+BX11+BX12+BX13+BX14+BX15+BX16+BX17+BX18+BX19</f>
        <v>2575496.9699999997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92330</v>
      </c>
      <c r="E24" s="89">
        <v>0</v>
      </c>
      <c r="F24" s="90">
        <v>225713.72999999998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61000</v>
      </c>
      <c r="N24" s="89">
        <v>0</v>
      </c>
      <c r="O24" s="101">
        <v>61000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10100</v>
      </c>
      <c r="Z24" s="89">
        <v>0</v>
      </c>
      <c r="AA24" s="101">
        <v>124442.65</v>
      </c>
      <c r="AB24" s="97">
        <v>0</v>
      </c>
      <c r="AC24" s="89">
        <v>0</v>
      </c>
      <c r="AD24" s="101">
        <v>552282.29</v>
      </c>
      <c r="AE24" s="97">
        <v>113800</v>
      </c>
      <c r="AF24" s="89">
        <v>0</v>
      </c>
      <c r="AG24" s="101">
        <v>398116.45999999996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277230</v>
      </c>
      <c r="BW24" s="77">
        <f t="shared" si="4"/>
        <v>0</v>
      </c>
      <c r="BX24" s="79">
        <f t="shared" si="4"/>
        <v>1361555.13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4750</v>
      </c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4750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57765.53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57765.53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92330</v>
      </c>
      <c r="E28" s="78">
        <f t="shared" si="5"/>
        <v>0</v>
      </c>
      <c r="F28" s="79">
        <f t="shared" si="5"/>
        <v>225713.72999999998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61000</v>
      </c>
      <c r="N28" s="78">
        <f t="shared" si="5"/>
        <v>0</v>
      </c>
      <c r="O28" s="77">
        <f t="shared" si="5"/>
        <v>61000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10100</v>
      </c>
      <c r="Z28" s="78">
        <f t="shared" si="5"/>
        <v>0</v>
      </c>
      <c r="AA28" s="77">
        <f t="shared" si="5"/>
        <v>186958.18</v>
      </c>
      <c r="AB28" s="98">
        <f t="shared" si="5"/>
        <v>0</v>
      </c>
      <c r="AC28" s="78">
        <f t="shared" si="5"/>
        <v>0</v>
      </c>
      <c r="AD28" s="77">
        <f t="shared" si="5"/>
        <v>552282.29</v>
      </c>
      <c r="AE28" s="98">
        <f t="shared" si="5"/>
        <v>113800</v>
      </c>
      <c r="AF28" s="78">
        <f t="shared" si="5"/>
        <v>0</v>
      </c>
      <c r="AG28" s="77">
        <f t="shared" si="5"/>
        <v>398116.45999999996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277230</v>
      </c>
      <c r="BW28" s="77">
        <f>BW23+BW24+BW25+BW26+BW27</f>
        <v>0</v>
      </c>
      <c r="BX28" s="95">
        <f>BX23+BX24+BX25+BX26+BX27</f>
        <v>1424070.66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63880</v>
      </c>
      <c r="BM40" s="89">
        <v>0</v>
      </c>
      <c r="BN40" s="101">
        <v>63880</v>
      </c>
      <c r="BO40" s="97"/>
      <c r="BP40" s="89"/>
      <c r="BQ40" s="101"/>
      <c r="BR40" s="97"/>
      <c r="BS40" s="89"/>
      <c r="BT40" s="101"/>
      <c r="BU40" s="76"/>
      <c r="BV40" s="85">
        <f t="shared" si="10"/>
        <v>63880</v>
      </c>
      <c r="BW40" s="77">
        <f t="shared" si="10"/>
        <v>0</v>
      </c>
      <c r="BX40" s="79">
        <f t="shared" si="10"/>
        <v>63880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63880</v>
      </c>
      <c r="BM42" s="78">
        <f t="shared" si="12"/>
        <v>0</v>
      </c>
      <c r="BN42" s="77">
        <f t="shared" si="12"/>
        <v>63880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63880</v>
      </c>
      <c r="BW42" s="77">
        <f>BW38+BW39+BW40+BW41</f>
        <v>0</v>
      </c>
      <c r="BX42" s="95">
        <f>BX38+BX39+BX40+BX41</f>
        <v>63880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555200</v>
      </c>
      <c r="BS49" s="89">
        <v>0</v>
      </c>
      <c r="BT49" s="101">
        <v>564810.08</v>
      </c>
      <c r="BU49" s="76"/>
      <c r="BV49" s="85">
        <f aca="true" t="shared" si="15" ref="BV49:BX50">D49+G49+J49+M49+P49+S49+V49+Y49+AB49+AE49+AH49+AK49+AN49+AQ49+AT49+AW49+AZ49+BC49+BF49+BI49+BL49+BO49+BR49</f>
        <v>555200</v>
      </c>
      <c r="BW49" s="77">
        <f t="shared" si="15"/>
        <v>0</v>
      </c>
      <c r="BX49" s="79">
        <f t="shared" si="15"/>
        <v>564810.08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187300</v>
      </c>
      <c r="BS50" s="89">
        <v>0</v>
      </c>
      <c r="BT50" s="101">
        <v>298600.45999999996</v>
      </c>
      <c r="BU50" s="76"/>
      <c r="BV50" s="85">
        <f t="shared" si="15"/>
        <v>187300</v>
      </c>
      <c r="BW50" s="77">
        <f t="shared" si="15"/>
        <v>0</v>
      </c>
      <c r="BX50" s="79">
        <f t="shared" si="15"/>
        <v>298600.45999999996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742500</v>
      </c>
      <c r="BS51" s="78">
        <f>BS49+BS50</f>
        <v>0</v>
      </c>
      <c r="BT51" s="77">
        <f>BT49+BT50</f>
        <v>863410.5399999999</v>
      </c>
      <c r="BU51" s="85"/>
      <c r="BV51" s="85">
        <f>BV49+BV50</f>
        <v>742500</v>
      </c>
      <c r="BW51" s="77">
        <f>BW49+BW50</f>
        <v>0</v>
      </c>
      <c r="BX51" s="95">
        <f>BX49+BX50</f>
        <v>863410.5399999999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963136.46</v>
      </c>
      <c r="E53" s="86">
        <f t="shared" si="18"/>
        <v>0</v>
      </c>
      <c r="F53" s="86">
        <f t="shared" si="18"/>
        <v>1462233.27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39460.8</v>
      </c>
      <c r="K53" s="86">
        <f t="shared" si="18"/>
        <v>0</v>
      </c>
      <c r="L53" s="86">
        <f t="shared" si="18"/>
        <v>40893.670000000006</v>
      </c>
      <c r="M53" s="86">
        <f t="shared" si="18"/>
        <v>200800</v>
      </c>
      <c r="N53" s="86">
        <f t="shared" si="18"/>
        <v>0</v>
      </c>
      <c r="O53" s="86">
        <f t="shared" si="18"/>
        <v>276273.7</v>
      </c>
      <c r="P53" s="86">
        <f t="shared" si="18"/>
        <v>7000</v>
      </c>
      <c r="Q53" s="86">
        <f t="shared" si="18"/>
        <v>0</v>
      </c>
      <c r="R53" s="86">
        <f t="shared" si="18"/>
        <v>7000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7000</v>
      </c>
      <c r="W53" s="86">
        <f t="shared" si="18"/>
        <v>0</v>
      </c>
      <c r="X53" s="86">
        <f t="shared" si="18"/>
        <v>10300</v>
      </c>
      <c r="Y53" s="86">
        <f t="shared" si="18"/>
        <v>75600</v>
      </c>
      <c r="Z53" s="86">
        <f t="shared" si="18"/>
        <v>0</v>
      </c>
      <c r="AA53" s="86">
        <f t="shared" si="18"/>
        <v>275243.74</v>
      </c>
      <c r="AB53" s="86">
        <f t="shared" si="18"/>
        <v>420000</v>
      </c>
      <c r="AC53" s="86">
        <f t="shared" si="18"/>
        <v>0</v>
      </c>
      <c r="AD53" s="86">
        <f t="shared" si="18"/>
        <v>1042217</v>
      </c>
      <c r="AE53" s="86">
        <f t="shared" si="18"/>
        <v>345897.05</v>
      </c>
      <c r="AF53" s="86">
        <f t="shared" si="18"/>
        <v>0</v>
      </c>
      <c r="AG53" s="86">
        <f t="shared" si="18"/>
        <v>672352.08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4909</v>
      </c>
      <c r="AK53" s="86">
        <f t="shared" si="19"/>
        <v>148050</v>
      </c>
      <c r="AL53" s="86">
        <f t="shared" si="19"/>
        <v>0</v>
      </c>
      <c r="AM53" s="86">
        <f t="shared" si="19"/>
        <v>168085.17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91280</v>
      </c>
      <c r="BJ53" s="86">
        <f t="shared" si="19"/>
        <v>0</v>
      </c>
      <c r="BK53" s="86">
        <f t="shared" si="19"/>
        <v>9000</v>
      </c>
      <c r="BL53" s="86">
        <f t="shared" si="19"/>
        <v>94940</v>
      </c>
      <c r="BM53" s="86">
        <f t="shared" si="19"/>
        <v>0</v>
      </c>
      <c r="BN53" s="86">
        <f t="shared" si="19"/>
        <v>94940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742500</v>
      </c>
      <c r="BS53" s="86">
        <f t="shared" si="19"/>
        <v>0</v>
      </c>
      <c r="BT53" s="86">
        <f t="shared" si="19"/>
        <v>863410.5399999999</v>
      </c>
      <c r="BU53" s="86">
        <f>BU8</f>
        <v>0</v>
      </c>
      <c r="BV53" s="102">
        <f>BV8+BV20+BV28+BV35+BV42+BV46+BV51</f>
        <v>3138164.31</v>
      </c>
      <c r="BW53" s="87">
        <f>BW20+BW28+BW35+BW42+BW46+BW51</f>
        <v>0</v>
      </c>
      <c r="BX53" s="87">
        <f>BX20+BX28+BX35+BX42+BX46+BX51</f>
        <v>4926858.17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445290</v>
      </c>
      <c r="E10" s="89">
        <v>0</v>
      </c>
      <c r="F10" s="90"/>
      <c r="G10" s="88"/>
      <c r="H10" s="89"/>
      <c r="I10" s="90"/>
      <c r="J10" s="97">
        <v>31580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61800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13500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552170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45540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53040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276820</v>
      </c>
      <c r="E12" s="89">
        <v>0</v>
      </c>
      <c r="F12" s="90"/>
      <c r="G12" s="88"/>
      <c r="H12" s="89"/>
      <c r="I12" s="90"/>
      <c r="J12" s="97">
        <v>3450</v>
      </c>
      <c r="K12" s="89">
        <v>0</v>
      </c>
      <c r="L12" s="101"/>
      <c r="M12" s="91">
        <v>129500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10600</v>
      </c>
      <c r="Z12" s="89">
        <v>0</v>
      </c>
      <c r="AA12" s="90"/>
      <c r="AB12" s="91">
        <v>422850</v>
      </c>
      <c r="AC12" s="89">
        <v>0</v>
      </c>
      <c r="AD12" s="90"/>
      <c r="AE12" s="91">
        <v>165500</v>
      </c>
      <c r="AF12" s="89">
        <v>0</v>
      </c>
      <c r="AG12" s="90"/>
      <c r="AH12" s="91"/>
      <c r="AI12" s="89"/>
      <c r="AJ12" s="90"/>
      <c r="AK12" s="91">
        <v>91500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1100220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50850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13550</v>
      </c>
      <c r="N13" s="89">
        <v>0</v>
      </c>
      <c r="O13" s="90"/>
      <c r="P13" s="91">
        <v>7600</v>
      </c>
      <c r="Q13" s="89">
        <v>0</v>
      </c>
      <c r="R13" s="90"/>
      <c r="S13" s="91"/>
      <c r="T13" s="89"/>
      <c r="U13" s="90"/>
      <c r="V13" s="91">
        <v>7000</v>
      </c>
      <c r="W13" s="89">
        <v>0</v>
      </c>
      <c r="X13" s="90"/>
      <c r="Y13" s="91"/>
      <c r="Z13" s="89"/>
      <c r="AA13" s="90"/>
      <c r="AB13" s="91">
        <v>9000</v>
      </c>
      <c r="AC13" s="89">
        <v>0</v>
      </c>
      <c r="AD13" s="90"/>
      <c r="AE13" s="91">
        <v>2950</v>
      </c>
      <c r="AF13" s="89">
        <v>0</v>
      </c>
      <c r="AG13" s="90"/>
      <c r="AH13" s="91">
        <v>2500</v>
      </c>
      <c r="AI13" s="89">
        <v>0</v>
      </c>
      <c r="AJ13" s="90"/>
      <c r="AK13" s="91">
        <v>51500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144950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28320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28320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57000</v>
      </c>
      <c r="E19" s="89">
        <v>0</v>
      </c>
      <c r="F19" s="90"/>
      <c r="G19" s="88"/>
      <c r="H19" s="89"/>
      <c r="I19" s="90"/>
      <c r="J19" s="97">
        <v>1900</v>
      </c>
      <c r="K19" s="89">
        <v>0</v>
      </c>
      <c r="L19" s="101"/>
      <c r="M19" s="97">
        <v>1250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83200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143350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880550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39430</v>
      </c>
      <c r="K20" s="78">
        <f t="shared" si="1"/>
        <v>0</v>
      </c>
      <c r="L20" s="77">
        <f t="shared" si="1"/>
        <v>0</v>
      </c>
      <c r="M20" s="98">
        <f t="shared" si="1"/>
        <v>144800</v>
      </c>
      <c r="N20" s="78">
        <f t="shared" si="1"/>
        <v>0</v>
      </c>
      <c r="O20" s="77">
        <f t="shared" si="1"/>
        <v>0</v>
      </c>
      <c r="P20" s="98">
        <f t="shared" si="1"/>
        <v>7600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10600</v>
      </c>
      <c r="Z20" s="78">
        <f t="shared" si="1"/>
        <v>0</v>
      </c>
      <c r="AA20" s="77">
        <f t="shared" si="1"/>
        <v>0</v>
      </c>
      <c r="AB20" s="98">
        <f t="shared" si="1"/>
        <v>431850</v>
      </c>
      <c r="AC20" s="78">
        <f t="shared" si="1"/>
        <v>0</v>
      </c>
      <c r="AD20" s="77">
        <f t="shared" si="1"/>
        <v>0</v>
      </c>
      <c r="AE20" s="98">
        <f t="shared" si="1"/>
        <v>234750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143000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96700</v>
      </c>
      <c r="BJ20" s="78">
        <f t="shared" si="1"/>
        <v>0</v>
      </c>
      <c r="BK20" s="77">
        <f t="shared" si="1"/>
        <v>0</v>
      </c>
      <c r="BL20" s="98">
        <f t="shared" si="1"/>
        <v>28320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2027100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180230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180230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180230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180230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66620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66620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66620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66620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515200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187300</v>
      </c>
      <c r="BS50" s="89">
        <v>0</v>
      </c>
      <c r="BT50" s="101"/>
      <c r="BU50" s="76"/>
      <c r="BV50" s="85">
        <f t="shared" si="9"/>
        <v>187300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702500</v>
      </c>
      <c r="BS51" s="78">
        <f>BS49+BS50</f>
        <v>0</v>
      </c>
      <c r="BT51" s="77">
        <f>BT49+BT50</f>
        <v>0</v>
      </c>
      <c r="BU51" s="85"/>
      <c r="BV51" s="85">
        <f>BV49+BV50</f>
        <v>702500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1060780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39430</v>
      </c>
      <c r="K53" s="86">
        <f t="shared" si="11"/>
        <v>0</v>
      </c>
      <c r="L53" s="86">
        <f t="shared" si="11"/>
        <v>0</v>
      </c>
      <c r="M53" s="86">
        <f t="shared" si="11"/>
        <v>144800</v>
      </c>
      <c r="N53" s="86">
        <f t="shared" si="11"/>
        <v>0</v>
      </c>
      <c r="O53" s="86">
        <f t="shared" si="11"/>
        <v>0</v>
      </c>
      <c r="P53" s="86">
        <f t="shared" si="11"/>
        <v>7600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10600</v>
      </c>
      <c r="Z53" s="86">
        <f t="shared" si="11"/>
        <v>0</v>
      </c>
      <c r="AA53" s="86">
        <f t="shared" si="11"/>
        <v>0</v>
      </c>
      <c r="AB53" s="86">
        <f t="shared" si="11"/>
        <v>431850</v>
      </c>
      <c r="AC53" s="86">
        <f t="shared" si="11"/>
        <v>0</v>
      </c>
      <c r="AD53" s="86">
        <f t="shared" si="11"/>
        <v>0</v>
      </c>
      <c r="AE53" s="86">
        <f t="shared" si="11"/>
        <v>234750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143000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96700</v>
      </c>
      <c r="BJ53" s="86">
        <f t="shared" si="11"/>
        <v>0</v>
      </c>
      <c r="BK53" s="86">
        <f t="shared" si="11"/>
        <v>0</v>
      </c>
      <c r="BL53" s="86">
        <f t="shared" si="11"/>
        <v>94940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702500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2976450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445290</v>
      </c>
      <c r="E10" s="89">
        <v>0</v>
      </c>
      <c r="F10" s="90"/>
      <c r="G10" s="88"/>
      <c r="H10" s="89"/>
      <c r="I10" s="90"/>
      <c r="J10" s="97">
        <v>31580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61800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13500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552170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45540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53040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240060</v>
      </c>
      <c r="E12" s="89">
        <v>0</v>
      </c>
      <c r="F12" s="90"/>
      <c r="G12" s="88"/>
      <c r="H12" s="89"/>
      <c r="I12" s="90"/>
      <c r="J12" s="97">
        <v>3450</v>
      </c>
      <c r="K12" s="89">
        <v>0</v>
      </c>
      <c r="L12" s="101"/>
      <c r="M12" s="91">
        <v>127500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5600</v>
      </c>
      <c r="Z12" s="89">
        <v>0</v>
      </c>
      <c r="AA12" s="90"/>
      <c r="AB12" s="91">
        <v>422850</v>
      </c>
      <c r="AC12" s="89">
        <v>0</v>
      </c>
      <c r="AD12" s="90"/>
      <c r="AE12" s="91">
        <v>164500</v>
      </c>
      <c r="AF12" s="89">
        <v>0</v>
      </c>
      <c r="AG12" s="90"/>
      <c r="AH12" s="91"/>
      <c r="AI12" s="89"/>
      <c r="AJ12" s="90"/>
      <c r="AK12" s="91">
        <v>91960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1055920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50850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13550</v>
      </c>
      <c r="N13" s="89">
        <v>0</v>
      </c>
      <c r="O13" s="90"/>
      <c r="P13" s="91">
        <v>7600</v>
      </c>
      <c r="Q13" s="89">
        <v>0</v>
      </c>
      <c r="R13" s="90"/>
      <c r="S13" s="91"/>
      <c r="T13" s="89"/>
      <c r="U13" s="90"/>
      <c r="V13" s="91">
        <v>7000</v>
      </c>
      <c r="W13" s="89">
        <v>0</v>
      </c>
      <c r="X13" s="90"/>
      <c r="Y13" s="91"/>
      <c r="Z13" s="89"/>
      <c r="AA13" s="90"/>
      <c r="AB13" s="91">
        <v>9000</v>
      </c>
      <c r="AC13" s="89">
        <v>0</v>
      </c>
      <c r="AD13" s="90"/>
      <c r="AE13" s="91">
        <v>2950</v>
      </c>
      <c r="AF13" s="89">
        <v>0</v>
      </c>
      <c r="AG13" s="90"/>
      <c r="AH13" s="91">
        <v>2500</v>
      </c>
      <c r="AI13" s="89">
        <v>0</v>
      </c>
      <c r="AJ13" s="90"/>
      <c r="AK13" s="91">
        <v>51500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144950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25460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25460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57000</v>
      </c>
      <c r="E19" s="89">
        <v>0</v>
      </c>
      <c r="F19" s="90"/>
      <c r="G19" s="88"/>
      <c r="H19" s="89"/>
      <c r="I19" s="90"/>
      <c r="J19" s="97">
        <v>1900</v>
      </c>
      <c r="K19" s="89">
        <v>0</v>
      </c>
      <c r="L19" s="101"/>
      <c r="M19" s="97">
        <v>1250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90930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151080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843790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39430</v>
      </c>
      <c r="K20" s="78">
        <f t="shared" si="1"/>
        <v>0</v>
      </c>
      <c r="L20" s="77">
        <f t="shared" si="1"/>
        <v>0</v>
      </c>
      <c r="M20" s="98">
        <f t="shared" si="1"/>
        <v>142800</v>
      </c>
      <c r="N20" s="78">
        <f t="shared" si="1"/>
        <v>0</v>
      </c>
      <c r="O20" s="77">
        <f t="shared" si="1"/>
        <v>0</v>
      </c>
      <c r="P20" s="98">
        <f t="shared" si="1"/>
        <v>7600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5600</v>
      </c>
      <c r="Z20" s="78">
        <f t="shared" si="1"/>
        <v>0</v>
      </c>
      <c r="AA20" s="77">
        <f t="shared" si="1"/>
        <v>0</v>
      </c>
      <c r="AB20" s="98">
        <f t="shared" si="1"/>
        <v>431850</v>
      </c>
      <c r="AC20" s="78">
        <f t="shared" si="1"/>
        <v>0</v>
      </c>
      <c r="AD20" s="77">
        <f t="shared" si="1"/>
        <v>0</v>
      </c>
      <c r="AE20" s="98">
        <f t="shared" si="1"/>
        <v>233750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143460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104430</v>
      </c>
      <c r="BJ20" s="78">
        <f t="shared" si="1"/>
        <v>0</v>
      </c>
      <c r="BK20" s="77">
        <f t="shared" si="1"/>
        <v>0</v>
      </c>
      <c r="BL20" s="98">
        <f t="shared" si="1"/>
        <v>25460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1987670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180230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180230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180230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180230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69480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69480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69480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69480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515200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187300</v>
      </c>
      <c r="BS50" s="89">
        <v>0</v>
      </c>
      <c r="BT50" s="101"/>
      <c r="BU50" s="76"/>
      <c r="BV50" s="85">
        <f t="shared" si="9"/>
        <v>187300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702500</v>
      </c>
      <c r="BS51" s="78">
        <f>BS49+BS50</f>
        <v>0</v>
      </c>
      <c r="BT51" s="77">
        <f>BT49+BT50</f>
        <v>0</v>
      </c>
      <c r="BU51" s="85"/>
      <c r="BV51" s="85">
        <f>BV49+BV50</f>
        <v>702500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1024020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39430</v>
      </c>
      <c r="K53" s="86">
        <f t="shared" si="11"/>
        <v>0</v>
      </c>
      <c r="L53" s="86">
        <f t="shared" si="11"/>
        <v>0</v>
      </c>
      <c r="M53" s="86">
        <f t="shared" si="11"/>
        <v>142800</v>
      </c>
      <c r="N53" s="86">
        <f t="shared" si="11"/>
        <v>0</v>
      </c>
      <c r="O53" s="86">
        <f t="shared" si="11"/>
        <v>0</v>
      </c>
      <c r="P53" s="86">
        <f t="shared" si="11"/>
        <v>7600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5600</v>
      </c>
      <c r="Z53" s="86">
        <f t="shared" si="11"/>
        <v>0</v>
      </c>
      <c r="AA53" s="86">
        <f t="shared" si="11"/>
        <v>0</v>
      </c>
      <c r="AB53" s="86">
        <f t="shared" si="11"/>
        <v>431850</v>
      </c>
      <c r="AC53" s="86">
        <f t="shared" si="11"/>
        <v>0</v>
      </c>
      <c r="AD53" s="86">
        <f t="shared" si="11"/>
        <v>0</v>
      </c>
      <c r="AE53" s="86">
        <f t="shared" si="11"/>
        <v>233750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143460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104430</v>
      </c>
      <c r="BJ53" s="86">
        <f t="shared" si="11"/>
        <v>0</v>
      </c>
      <c r="BK53" s="86">
        <f t="shared" si="11"/>
        <v>0</v>
      </c>
      <c r="BL53" s="86">
        <f t="shared" si="11"/>
        <v>94940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702500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2939880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2020-05-27T11:52:05Z</dcterms:modified>
  <cp:category/>
  <cp:version/>
  <cp:contentType/>
  <cp:contentStatus/>
</cp:coreProperties>
</file>