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<sst xmlns="http://schemas.openxmlformats.org/spreadsheetml/2006/main" count="870" uniqueCount="151">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</sst>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143312.37</v>
      </c>
      <c r="E5" s="38"/>
    </row>
    <row r="6" spans="2:5" ht="15">
      <c r="B6" s="8"/>
      <c r="C6" s="5" t="s">
        <v>5</v>
      </c>
      <c r="D6" s="39">
        <v>685138.23</v>
      </c>
      <c r="E6" s="40"/>
    </row>
    <row r="7" spans="2:5" ht="15">
      <c r="B7" s="8"/>
      <c r="C7" s="5" t="s">
        <v>6</v>
      </c>
      <c r="D7" s="39">
        <v>144200</v>
      </c>
      <c r="E7" s="40"/>
    </row>
    <row r="8" spans="2:5" ht="15.75" thickBot="1">
      <c r="B8" s="9"/>
      <c r="C8" s="6" t="s">
        <v>7</v>
      </c>
      <c r="D8" s="41"/>
      <c r="E8" s="42">
        <v>679052.84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1552570</v>
      </c>
      <c r="E10" s="45">
        <v>1859257.51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28500</v>
      </c>
      <c r="E14" s="45">
        <v>97534.65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1581070</v>
      </c>
      <c r="E16" s="51">
        <f>E10+E11+E12+E13+E14+E15</f>
        <v>1956792.16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80270</v>
      </c>
      <c r="E18" s="45">
        <v>107866.18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80270</v>
      </c>
      <c r="E23" s="51">
        <f>E18+E19+E20+E21+E22</f>
        <v>107866.18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184750</v>
      </c>
      <c r="E25" s="45">
        <v>197029.08</v>
      </c>
    </row>
    <row r="26" spans="2:5" ht="15">
      <c r="B26" s="13">
        <v>30200</v>
      </c>
      <c r="C26" s="54" t="s">
        <v>28</v>
      </c>
      <c r="D26" s="39">
        <v>2000</v>
      </c>
      <c r="E26" s="45">
        <v>2000</v>
      </c>
    </row>
    <row r="27" spans="2:5" ht="15">
      <c r="B27" s="13">
        <v>30300</v>
      </c>
      <c r="C27" s="54" t="s">
        <v>29</v>
      </c>
      <c r="D27" s="39">
        <v>2100</v>
      </c>
      <c r="E27" s="45">
        <v>2198.74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155902.24</v>
      </c>
      <c r="E29" s="50">
        <v>304816.65</v>
      </c>
    </row>
    <row r="30" spans="2:5" ht="15.75" thickBot="1">
      <c r="B30" s="16">
        <v>30000</v>
      </c>
      <c r="C30" s="15" t="s">
        <v>32</v>
      </c>
      <c r="D30" s="48">
        <f>D25+D26+D27+D28+D29</f>
        <v>344752.24</v>
      </c>
      <c r="E30" s="51">
        <f>E25+E26+E27+E28+E29</f>
        <v>506044.47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20000</v>
      </c>
      <c r="E32" s="45">
        <v>20000</v>
      </c>
    </row>
    <row r="33" spans="2:5" ht="15">
      <c r="B33" s="13">
        <v>40200</v>
      </c>
      <c r="C33" s="54" t="s">
        <v>36</v>
      </c>
      <c r="D33" s="60">
        <v>952139.71</v>
      </c>
      <c r="E33" s="58">
        <v>1458256.51</v>
      </c>
    </row>
    <row r="34" spans="2:5" ht="15">
      <c r="B34" s="13">
        <v>40300</v>
      </c>
      <c r="C34" s="54" t="s">
        <v>37</v>
      </c>
      <c r="D34" s="60">
        <v>36150</v>
      </c>
      <c r="E34" s="45">
        <v>36150</v>
      </c>
    </row>
    <row r="35" spans="2:5" ht="15">
      <c r="B35" s="13">
        <v>40400</v>
      </c>
      <c r="C35" s="54" t="s">
        <v>38</v>
      </c>
      <c r="D35" s="39">
        <v>10000</v>
      </c>
      <c r="E35" s="45">
        <v>10000</v>
      </c>
    </row>
    <row r="36" spans="2:5" ht="15">
      <c r="B36" s="13">
        <v>40500</v>
      </c>
      <c r="C36" s="54" t="s">
        <v>39</v>
      </c>
      <c r="D36" s="49">
        <v>124770</v>
      </c>
      <c r="E36" s="50">
        <v>142518</v>
      </c>
    </row>
    <row r="37" spans="2:5" ht="15.75" thickBot="1">
      <c r="B37" s="16">
        <v>40000</v>
      </c>
      <c r="C37" s="15" t="s">
        <v>40</v>
      </c>
      <c r="D37" s="48">
        <f>D32+D33+D34+D35+D36</f>
        <v>1143059.71</v>
      </c>
      <c r="E37" s="51">
        <f>E32+E33+E34+E35+E36</f>
        <v>1666924.51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567890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230200</v>
      </c>
      <c r="E54" s="45">
        <v>235360</v>
      </c>
    </row>
    <row r="55" spans="2:5" ht="15">
      <c r="B55" s="13">
        <v>90200</v>
      </c>
      <c r="C55" s="54" t="s">
        <v>62</v>
      </c>
      <c r="D55" s="60">
        <v>381800</v>
      </c>
      <c r="E55" s="61">
        <v>437690.97</v>
      </c>
    </row>
    <row r="56" spans="2:5" ht="15.75" thickBot="1">
      <c r="B56" s="16">
        <v>90000</v>
      </c>
      <c r="C56" s="15" t="s">
        <v>63</v>
      </c>
      <c r="D56" s="48">
        <f>D54+D55</f>
        <v>612000</v>
      </c>
      <c r="E56" s="51">
        <f>E54+E55</f>
        <v>673050.97</v>
      </c>
    </row>
    <row r="57" spans="2:5" ht="16.5" thickBot="1" thickTop="1">
      <c r="B57" s="110" t="s">
        <v>64</v>
      </c>
      <c r="C57" s="111"/>
      <c r="D57" s="52">
        <f>D16+D23+D30+D37+D43+D49+D52+D56</f>
        <v>3761151.95</v>
      </c>
      <c r="E57" s="55">
        <f>E16+E23+E30+E37+E43+E49+E52+E56</f>
        <v>5478568.289999999</v>
      </c>
    </row>
    <row r="58" spans="2:5" ht="16.5" thickBot="1" thickTop="1">
      <c r="B58" s="110" t="s">
        <v>65</v>
      </c>
      <c r="C58" s="111"/>
      <c r="D58" s="52">
        <f>D57+D5+D6+D7+D8</f>
        <v>4733802.550000001</v>
      </c>
      <c r="E58" s="55">
        <f>E57+E5+E6+E7+E8</f>
        <v>6157621.129999999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1565100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1595100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65370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65370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185750</v>
      </c>
      <c r="E25" s="45"/>
    </row>
    <row r="26" spans="2:5" ht="15">
      <c r="B26" s="13">
        <v>30200</v>
      </c>
      <c r="C26" s="54" t="s">
        <v>28</v>
      </c>
      <c r="D26" s="39">
        <v>1100</v>
      </c>
      <c r="E26" s="45"/>
    </row>
    <row r="27" spans="2:5" ht="15">
      <c r="B27" s="13">
        <v>30300</v>
      </c>
      <c r="C27" s="54" t="s">
        <v>29</v>
      </c>
      <c r="D27" s="39">
        <v>2100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155750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344700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10000</v>
      </c>
      <c r="E32" s="45"/>
    </row>
    <row r="33" spans="2:5" ht="15">
      <c r="B33" s="13">
        <v>40200</v>
      </c>
      <c r="C33" s="54" t="s">
        <v>36</v>
      </c>
      <c r="D33" s="60">
        <v>113900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99330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223230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230200</v>
      </c>
      <c r="E54" s="45"/>
    </row>
    <row r="55" spans="2:5" ht="15">
      <c r="B55" s="13">
        <v>90200</v>
      </c>
      <c r="C55" s="54" t="s">
        <v>62</v>
      </c>
      <c r="D55" s="60">
        <v>381800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612000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2840400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2840400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1565100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1595100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65370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65370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185750</v>
      </c>
      <c r="E25" s="45"/>
    </row>
    <row r="26" spans="2:5" ht="15">
      <c r="B26" s="13">
        <v>30200</v>
      </c>
      <c r="C26" s="54" t="s">
        <v>28</v>
      </c>
      <c r="D26" s="39">
        <v>1100</v>
      </c>
      <c r="E26" s="45"/>
    </row>
    <row r="27" spans="2:5" ht="15">
      <c r="B27" s="13">
        <v>30300</v>
      </c>
      <c r="C27" s="54" t="s">
        <v>29</v>
      </c>
      <c r="D27" s="39">
        <v>2100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344750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10000</v>
      </c>
      <c r="E32" s="45"/>
    </row>
    <row r="33" spans="2:5" ht="15">
      <c r="B33" s="13">
        <v>40200</v>
      </c>
      <c r="C33" s="54" t="s">
        <v>36</v>
      </c>
      <c r="D33" s="60">
        <v>113900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99330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223230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230200</v>
      </c>
      <c r="E54" s="45"/>
    </row>
    <row r="55" spans="2:5" ht="15">
      <c r="B55" s="13">
        <v>90200</v>
      </c>
      <c r="C55" s="54" t="s">
        <v>62</v>
      </c>
      <c r="D55" s="60">
        <v>381800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612000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2840450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2840450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469131.96</v>
      </c>
      <c r="E10" s="88">
        <v>0</v>
      </c>
      <c r="F10" s="89">
        <v>473460.3</v>
      </c>
      <c r="G10" s="87"/>
      <c r="H10" s="88"/>
      <c r="I10" s="89"/>
      <c r="J10" s="96">
        <v>31361.15</v>
      </c>
      <c r="K10" s="88">
        <v>0</v>
      </c>
      <c r="L10" s="100">
        <v>31361.15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62282.3</v>
      </c>
      <c r="AF10" s="88">
        <v>0</v>
      </c>
      <c r="AG10" s="89">
        <v>62282.3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562775.41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567103.75</v>
      </c>
    </row>
    <row r="11" spans="2:76" ht="15">
      <c r="B11" s="13">
        <v>102</v>
      </c>
      <c r="C11" s="25" t="s">
        <v>92</v>
      </c>
      <c r="D11" s="87">
        <v>48066.94</v>
      </c>
      <c r="E11" s="88">
        <v>0</v>
      </c>
      <c r="F11" s="89">
        <v>60342.56</v>
      </c>
      <c r="G11" s="87"/>
      <c r="H11" s="88"/>
      <c r="I11" s="89"/>
      <c r="J11" s="96">
        <v>2770</v>
      </c>
      <c r="K11" s="88">
        <v>0</v>
      </c>
      <c r="L11" s="100">
        <v>2770</v>
      </c>
      <c r="M11" s="90">
        <v>500</v>
      </c>
      <c r="N11" s="88">
        <v>0</v>
      </c>
      <c r="O11" s="89">
        <v>500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4600</v>
      </c>
      <c r="AF11" s="88">
        <v>0</v>
      </c>
      <c r="AG11" s="89">
        <v>4600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55936.94</v>
      </c>
      <c r="BW11" s="76">
        <f t="shared" si="1"/>
        <v>0</v>
      </c>
      <c r="BX11" s="78">
        <f t="shared" si="2"/>
        <v>68212.56</v>
      </c>
    </row>
    <row r="12" spans="2:76" ht="15">
      <c r="B12" s="13">
        <v>103</v>
      </c>
      <c r="C12" s="25" t="s">
        <v>93</v>
      </c>
      <c r="D12" s="87">
        <v>359021.33</v>
      </c>
      <c r="E12" s="88">
        <v>0</v>
      </c>
      <c r="F12" s="89">
        <v>439985.42</v>
      </c>
      <c r="G12" s="87"/>
      <c r="H12" s="88"/>
      <c r="I12" s="89"/>
      <c r="J12" s="96">
        <v>3450</v>
      </c>
      <c r="K12" s="88">
        <v>0</v>
      </c>
      <c r="L12" s="100">
        <v>3625.48</v>
      </c>
      <c r="M12" s="90">
        <v>132345.06</v>
      </c>
      <c r="N12" s="88">
        <v>0</v>
      </c>
      <c r="O12" s="89">
        <v>170410.99</v>
      </c>
      <c r="P12" s="90">
        <v>0</v>
      </c>
      <c r="Q12" s="88">
        <v>0</v>
      </c>
      <c r="R12" s="89">
        <v>0</v>
      </c>
      <c r="S12" s="90"/>
      <c r="T12" s="88"/>
      <c r="U12" s="89"/>
      <c r="V12" s="90">
        <v>0</v>
      </c>
      <c r="W12" s="88">
        <v>0</v>
      </c>
      <c r="X12" s="89">
        <v>300</v>
      </c>
      <c r="Y12" s="90">
        <v>61800</v>
      </c>
      <c r="Z12" s="88">
        <v>0</v>
      </c>
      <c r="AA12" s="89">
        <v>61800</v>
      </c>
      <c r="AB12" s="90">
        <v>419139.39</v>
      </c>
      <c r="AC12" s="88">
        <v>0</v>
      </c>
      <c r="AD12" s="89">
        <v>467104.88</v>
      </c>
      <c r="AE12" s="90">
        <v>157029.28</v>
      </c>
      <c r="AF12" s="88">
        <v>0</v>
      </c>
      <c r="AG12" s="89">
        <v>197540.58</v>
      </c>
      <c r="AH12" s="90"/>
      <c r="AI12" s="88"/>
      <c r="AJ12" s="89"/>
      <c r="AK12" s="90">
        <v>108754</v>
      </c>
      <c r="AL12" s="88">
        <v>0</v>
      </c>
      <c r="AM12" s="89">
        <v>116853.45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1241539.06</v>
      </c>
      <c r="BW12" s="76">
        <f t="shared" si="1"/>
        <v>0</v>
      </c>
      <c r="BX12" s="78">
        <f t="shared" si="2"/>
        <v>1457620.8</v>
      </c>
    </row>
    <row r="13" spans="2:76" ht="15">
      <c r="B13" s="13">
        <v>104</v>
      </c>
      <c r="C13" s="25" t="s">
        <v>19</v>
      </c>
      <c r="D13" s="87">
        <v>48600</v>
      </c>
      <c r="E13" s="88">
        <v>0</v>
      </c>
      <c r="F13" s="89">
        <v>63022.07</v>
      </c>
      <c r="G13" s="87"/>
      <c r="H13" s="88"/>
      <c r="I13" s="89"/>
      <c r="J13" s="96"/>
      <c r="K13" s="88"/>
      <c r="L13" s="100"/>
      <c r="M13" s="90">
        <v>14550</v>
      </c>
      <c r="N13" s="88">
        <v>0</v>
      </c>
      <c r="O13" s="89">
        <v>47991.81</v>
      </c>
      <c r="P13" s="90">
        <v>7600</v>
      </c>
      <c r="Q13" s="88">
        <v>0</v>
      </c>
      <c r="R13" s="89">
        <v>7600</v>
      </c>
      <c r="S13" s="90"/>
      <c r="T13" s="88"/>
      <c r="U13" s="89"/>
      <c r="V13" s="90">
        <v>10000</v>
      </c>
      <c r="W13" s="88">
        <v>0</v>
      </c>
      <c r="X13" s="89">
        <v>10000</v>
      </c>
      <c r="Y13" s="90"/>
      <c r="Z13" s="88"/>
      <c r="AA13" s="89"/>
      <c r="AB13" s="90">
        <v>9000</v>
      </c>
      <c r="AC13" s="88">
        <v>0</v>
      </c>
      <c r="AD13" s="89">
        <v>16569.35</v>
      </c>
      <c r="AE13" s="90">
        <v>950</v>
      </c>
      <c r="AF13" s="88">
        <v>0</v>
      </c>
      <c r="AG13" s="89">
        <v>950</v>
      </c>
      <c r="AH13" s="90">
        <v>2450</v>
      </c>
      <c r="AI13" s="88">
        <v>0</v>
      </c>
      <c r="AJ13" s="89">
        <v>4873</v>
      </c>
      <c r="AK13" s="90">
        <v>52233.2</v>
      </c>
      <c r="AL13" s="88">
        <v>0</v>
      </c>
      <c r="AM13" s="89">
        <v>55401.54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145383.2</v>
      </c>
      <c r="BW13" s="76">
        <f t="shared" si="1"/>
        <v>0</v>
      </c>
      <c r="BX13" s="78">
        <f t="shared" si="2"/>
        <v>206407.77000000002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37430</v>
      </c>
      <c r="BM16" s="88">
        <v>0</v>
      </c>
      <c r="BN16" s="89">
        <v>37430</v>
      </c>
      <c r="BO16" s="90"/>
      <c r="BP16" s="88"/>
      <c r="BQ16" s="89"/>
      <c r="BR16" s="96"/>
      <c r="BS16" s="88"/>
      <c r="BT16" s="100"/>
      <c r="BU16" s="75"/>
      <c r="BV16" s="84">
        <f t="shared" si="0"/>
        <v>37430</v>
      </c>
      <c r="BW16" s="76">
        <f t="shared" si="1"/>
        <v>0</v>
      </c>
      <c r="BX16" s="78">
        <f t="shared" si="2"/>
        <v>37430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5000</v>
      </c>
      <c r="E18" s="88">
        <v>0</v>
      </c>
      <c r="F18" s="89">
        <v>5180.8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5000</v>
      </c>
      <c r="BW18" s="76">
        <f t="shared" si="1"/>
        <v>0</v>
      </c>
      <c r="BX18" s="78">
        <f t="shared" si="2"/>
        <v>5180.8</v>
      </c>
    </row>
    <row r="19" spans="2:76" ht="15">
      <c r="B19" s="13">
        <v>110</v>
      </c>
      <c r="C19" s="25" t="s">
        <v>98</v>
      </c>
      <c r="D19" s="87">
        <v>115700</v>
      </c>
      <c r="E19" s="88">
        <v>0</v>
      </c>
      <c r="F19" s="89">
        <v>115700</v>
      </c>
      <c r="G19" s="87"/>
      <c r="H19" s="88"/>
      <c r="I19" s="89"/>
      <c r="J19" s="96">
        <v>300</v>
      </c>
      <c r="K19" s="88">
        <v>0</v>
      </c>
      <c r="L19" s="100">
        <v>300</v>
      </c>
      <c r="M19" s="96">
        <v>1300</v>
      </c>
      <c r="N19" s="88">
        <v>0</v>
      </c>
      <c r="O19" s="100">
        <v>1300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10000</v>
      </c>
      <c r="BJ19" s="88">
        <v>0</v>
      </c>
      <c r="BK19" s="100">
        <v>10000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127300</v>
      </c>
      <c r="BW19" s="76">
        <f t="shared" si="1"/>
        <v>0</v>
      </c>
      <c r="BX19" s="78">
        <f t="shared" si="2"/>
        <v>127300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1045520.23</v>
      </c>
      <c r="E20" s="77">
        <f t="shared" si="3"/>
        <v>0</v>
      </c>
      <c r="F20" s="78">
        <f t="shared" si="3"/>
        <v>1157691.15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37881.15</v>
      </c>
      <c r="K20" s="77">
        <f t="shared" si="3"/>
        <v>0</v>
      </c>
      <c r="L20" s="76">
        <f t="shared" si="3"/>
        <v>38056.630000000005</v>
      </c>
      <c r="M20" s="97">
        <f t="shared" si="3"/>
        <v>148695.06</v>
      </c>
      <c r="N20" s="77">
        <f t="shared" si="3"/>
        <v>0</v>
      </c>
      <c r="O20" s="76">
        <f t="shared" si="3"/>
        <v>220202.8</v>
      </c>
      <c r="P20" s="97">
        <f t="shared" si="3"/>
        <v>7600</v>
      </c>
      <c r="Q20" s="77">
        <f t="shared" si="3"/>
        <v>0</v>
      </c>
      <c r="R20" s="76">
        <f t="shared" si="3"/>
        <v>7600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10000</v>
      </c>
      <c r="W20" s="77">
        <f t="shared" si="3"/>
        <v>0</v>
      </c>
      <c r="X20" s="76">
        <f t="shared" si="3"/>
        <v>10300</v>
      </c>
      <c r="Y20" s="97">
        <f t="shared" si="3"/>
        <v>61800</v>
      </c>
      <c r="Z20" s="77">
        <f t="shared" si="3"/>
        <v>0</v>
      </c>
      <c r="AA20" s="76">
        <f t="shared" si="3"/>
        <v>61800</v>
      </c>
      <c r="AB20" s="97">
        <f t="shared" si="3"/>
        <v>428139.39</v>
      </c>
      <c r="AC20" s="77">
        <f t="shared" si="3"/>
        <v>0</v>
      </c>
      <c r="AD20" s="76">
        <f t="shared" si="3"/>
        <v>483674.23</v>
      </c>
      <c r="AE20" s="97">
        <f t="shared" si="3"/>
        <v>224861.58000000002</v>
      </c>
      <c r="AF20" s="77">
        <f t="shared" si="3"/>
        <v>0</v>
      </c>
      <c r="AG20" s="76">
        <f t="shared" si="3"/>
        <v>265372.88</v>
      </c>
      <c r="AH20" s="97">
        <f t="shared" si="3"/>
        <v>2450</v>
      </c>
      <c r="AI20" s="77">
        <f t="shared" si="3"/>
        <v>0</v>
      </c>
      <c r="AJ20" s="76">
        <f t="shared" si="3"/>
        <v>4873</v>
      </c>
      <c r="AK20" s="97">
        <f t="shared" si="3"/>
        <v>160987.2</v>
      </c>
      <c r="AL20" s="77">
        <f t="shared" si="3"/>
        <v>0</v>
      </c>
      <c r="AM20" s="76">
        <f t="shared" si="3"/>
        <v>172254.99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10000</v>
      </c>
      <c r="BJ20" s="77">
        <f t="shared" si="3"/>
        <v>0</v>
      </c>
      <c r="BK20" s="76">
        <f t="shared" si="3"/>
        <v>10000</v>
      </c>
      <c r="BL20" s="97">
        <f t="shared" si="3"/>
        <v>37430</v>
      </c>
      <c r="BM20" s="77">
        <f t="shared" si="3"/>
        <v>0</v>
      </c>
      <c r="BN20" s="76">
        <f t="shared" si="3"/>
        <v>37430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2175364.6100000003</v>
      </c>
      <c r="BW20" s="76">
        <f>BW10+BW11+BW12+BW13+BW14+BW15+BW16+BW17+BW18+BW19</f>
        <v>0</v>
      </c>
      <c r="BX20" s="94">
        <f>BX10+BX11+BX12+BX13+BX14+BX15+BX16+BX17+BX18+BX19</f>
        <v>2469255.6799999997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193332</v>
      </c>
      <c r="E24" s="88">
        <v>0</v>
      </c>
      <c r="F24" s="89">
        <v>205787.51</v>
      </c>
      <c r="G24" s="87"/>
      <c r="H24" s="88"/>
      <c r="I24" s="89"/>
      <c r="J24" s="96">
        <v>19650</v>
      </c>
      <c r="K24" s="88">
        <v>0</v>
      </c>
      <c r="L24" s="100">
        <v>19650</v>
      </c>
      <c r="M24" s="96">
        <v>40808</v>
      </c>
      <c r="N24" s="88">
        <v>0</v>
      </c>
      <c r="O24" s="100">
        <v>40808</v>
      </c>
      <c r="P24" s="96"/>
      <c r="Q24" s="88"/>
      <c r="R24" s="100"/>
      <c r="S24" s="96"/>
      <c r="T24" s="88"/>
      <c r="U24" s="100"/>
      <c r="V24" s="96">
        <v>87464.8</v>
      </c>
      <c r="W24" s="88">
        <v>0</v>
      </c>
      <c r="X24" s="100">
        <v>150953.78</v>
      </c>
      <c r="Y24" s="96">
        <v>457630.83</v>
      </c>
      <c r="Z24" s="88">
        <v>0</v>
      </c>
      <c r="AA24" s="100">
        <v>503493.88</v>
      </c>
      <c r="AB24" s="96">
        <v>514927.77</v>
      </c>
      <c r="AC24" s="88">
        <v>0</v>
      </c>
      <c r="AD24" s="100">
        <v>537408.46</v>
      </c>
      <c r="AE24" s="96">
        <v>534884.54</v>
      </c>
      <c r="AF24" s="88">
        <v>0</v>
      </c>
      <c r="AG24" s="100">
        <v>755882.16</v>
      </c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1848697.94</v>
      </c>
      <c r="BW24" s="76">
        <f t="shared" si="4"/>
        <v>0</v>
      </c>
      <c r="BX24" s="78">
        <f t="shared" si="4"/>
        <v>2213983.79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>
        <v>0</v>
      </c>
      <c r="Z26" s="88">
        <v>0</v>
      </c>
      <c r="AA26" s="100">
        <v>0</v>
      </c>
      <c r="AB26" s="96">
        <v>0</v>
      </c>
      <c r="AC26" s="88">
        <v>0</v>
      </c>
      <c r="AD26" s="100">
        <v>0</v>
      </c>
      <c r="AE26" s="96"/>
      <c r="AF26" s="88"/>
      <c r="AG26" s="100"/>
      <c r="AH26" s="96">
        <v>0</v>
      </c>
      <c r="AI26" s="88">
        <v>0</v>
      </c>
      <c r="AJ26" s="100">
        <v>0</v>
      </c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2500</v>
      </c>
      <c r="W27" s="88">
        <v>0</v>
      </c>
      <c r="X27" s="100">
        <v>2500</v>
      </c>
      <c r="Y27" s="96">
        <v>11800</v>
      </c>
      <c r="Z27" s="88">
        <v>0</v>
      </c>
      <c r="AA27" s="100">
        <v>11800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14300</v>
      </c>
      <c r="BW27" s="76">
        <f t="shared" si="4"/>
        <v>0</v>
      </c>
      <c r="BX27" s="78">
        <f t="shared" si="4"/>
        <v>14300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193332</v>
      </c>
      <c r="E28" s="77">
        <f t="shared" si="5"/>
        <v>0</v>
      </c>
      <c r="F28" s="78">
        <f t="shared" si="5"/>
        <v>205787.51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19650</v>
      </c>
      <c r="K28" s="77">
        <f t="shared" si="5"/>
        <v>0</v>
      </c>
      <c r="L28" s="76">
        <f t="shared" si="5"/>
        <v>19650</v>
      </c>
      <c r="M28" s="97">
        <f t="shared" si="5"/>
        <v>40808</v>
      </c>
      <c r="N28" s="77">
        <f t="shared" si="5"/>
        <v>0</v>
      </c>
      <c r="O28" s="76">
        <f t="shared" si="5"/>
        <v>40808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89964.8</v>
      </c>
      <c r="W28" s="77">
        <f t="shared" si="5"/>
        <v>0</v>
      </c>
      <c r="X28" s="76">
        <f t="shared" si="5"/>
        <v>153453.78</v>
      </c>
      <c r="Y28" s="97">
        <f t="shared" si="5"/>
        <v>469430.83</v>
      </c>
      <c r="Z28" s="77">
        <f t="shared" si="5"/>
        <v>0</v>
      </c>
      <c r="AA28" s="76">
        <f t="shared" si="5"/>
        <v>515293.88</v>
      </c>
      <c r="AB28" s="97">
        <f t="shared" si="5"/>
        <v>514927.77</v>
      </c>
      <c r="AC28" s="77">
        <f t="shared" si="5"/>
        <v>0</v>
      </c>
      <c r="AD28" s="76">
        <f t="shared" si="5"/>
        <v>537408.46</v>
      </c>
      <c r="AE28" s="97">
        <f t="shared" si="5"/>
        <v>534884.54</v>
      </c>
      <c r="AF28" s="77">
        <f t="shared" si="5"/>
        <v>0</v>
      </c>
      <c r="AG28" s="76">
        <f t="shared" si="5"/>
        <v>755882.16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1862997.94</v>
      </c>
      <c r="BW28" s="76">
        <f>BW23+BW24+BW25+BW26+BW27</f>
        <v>0</v>
      </c>
      <c r="BX28" s="94">
        <f>BX23+BX24+BX25+BX26+BX27</f>
        <v>2228283.79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83440</v>
      </c>
      <c r="BM40" s="88">
        <v>0</v>
      </c>
      <c r="BN40" s="100">
        <v>83440</v>
      </c>
      <c r="BO40" s="96"/>
      <c r="BP40" s="88"/>
      <c r="BQ40" s="100"/>
      <c r="BR40" s="96"/>
      <c r="BS40" s="88"/>
      <c r="BT40" s="100"/>
      <c r="BU40" s="75"/>
      <c r="BV40" s="84">
        <f t="shared" si="10"/>
        <v>83440</v>
      </c>
      <c r="BW40" s="76">
        <f t="shared" si="10"/>
        <v>0</v>
      </c>
      <c r="BX40" s="78">
        <f t="shared" si="10"/>
        <v>83440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83440</v>
      </c>
      <c r="BM42" s="77">
        <f t="shared" si="12"/>
        <v>0</v>
      </c>
      <c r="BN42" s="76">
        <f t="shared" si="12"/>
        <v>83440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83440</v>
      </c>
      <c r="BW42" s="76">
        <f>BW38+BW39+BW40+BW41</f>
        <v>0</v>
      </c>
      <c r="BX42" s="94">
        <f>BX38+BX39+BX40+BX41</f>
        <v>83440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430200</v>
      </c>
      <c r="BS49" s="88">
        <v>0</v>
      </c>
      <c r="BT49" s="100">
        <v>470663.68</v>
      </c>
      <c r="BU49" s="75"/>
      <c r="BV49" s="84">
        <f aca="true" t="shared" si="15" ref="BV49:BX50">D49+G49+J49+M49+P49+S49+V49+Y49+AB49+AE49+AH49+AK49+AN49+AQ49+AT49+AW49+AZ49+BC49+BF49+BI49+BL49+BO49+BR49</f>
        <v>430200</v>
      </c>
      <c r="BW49" s="76">
        <f t="shared" si="15"/>
        <v>0</v>
      </c>
      <c r="BX49" s="78">
        <f t="shared" si="15"/>
        <v>470663.68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181800</v>
      </c>
      <c r="BS50" s="88">
        <v>0</v>
      </c>
      <c r="BT50" s="100">
        <v>248008.58</v>
      </c>
      <c r="BU50" s="75"/>
      <c r="BV50" s="84">
        <f t="shared" si="15"/>
        <v>181800</v>
      </c>
      <c r="BW50" s="76">
        <f t="shared" si="15"/>
        <v>0</v>
      </c>
      <c r="BX50" s="78">
        <f t="shared" si="15"/>
        <v>248008.58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612000</v>
      </c>
      <c r="BS51" s="77">
        <f>BS49+BS50</f>
        <v>0</v>
      </c>
      <c r="BT51" s="76">
        <f>BT49+BT50</f>
        <v>718672.26</v>
      </c>
      <c r="BU51" s="84"/>
      <c r="BV51" s="84">
        <f>BV49+BV50</f>
        <v>612000</v>
      </c>
      <c r="BW51" s="76">
        <f>BW49+BW50</f>
        <v>0</v>
      </c>
      <c r="BX51" s="94">
        <f>BX49+BX50</f>
        <v>718672.26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1238852.23</v>
      </c>
      <c r="E53" s="85">
        <f t="shared" si="18"/>
        <v>0</v>
      </c>
      <c r="F53" s="85">
        <f t="shared" si="18"/>
        <v>1363478.66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57531.15</v>
      </c>
      <c r="K53" s="85">
        <f t="shared" si="18"/>
        <v>0</v>
      </c>
      <c r="L53" s="85">
        <f t="shared" si="18"/>
        <v>57706.630000000005</v>
      </c>
      <c r="M53" s="85">
        <f t="shared" si="18"/>
        <v>189503.06</v>
      </c>
      <c r="N53" s="85">
        <f t="shared" si="18"/>
        <v>0</v>
      </c>
      <c r="O53" s="85">
        <f t="shared" si="18"/>
        <v>261010.8</v>
      </c>
      <c r="P53" s="85">
        <f t="shared" si="18"/>
        <v>7600</v>
      </c>
      <c r="Q53" s="85">
        <f t="shared" si="18"/>
        <v>0</v>
      </c>
      <c r="R53" s="85">
        <f t="shared" si="18"/>
        <v>7600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99964.8</v>
      </c>
      <c r="W53" s="85">
        <f t="shared" si="18"/>
        <v>0</v>
      </c>
      <c r="X53" s="85">
        <f t="shared" si="18"/>
        <v>163753.78</v>
      </c>
      <c r="Y53" s="85">
        <f t="shared" si="18"/>
        <v>531230.8300000001</v>
      </c>
      <c r="Z53" s="85">
        <f t="shared" si="18"/>
        <v>0</v>
      </c>
      <c r="AA53" s="85">
        <f t="shared" si="18"/>
        <v>577093.88</v>
      </c>
      <c r="AB53" s="85">
        <f t="shared" si="18"/>
        <v>943067.16</v>
      </c>
      <c r="AC53" s="85">
        <f t="shared" si="18"/>
        <v>0</v>
      </c>
      <c r="AD53" s="85">
        <f t="shared" si="18"/>
        <v>1021082.69</v>
      </c>
      <c r="AE53" s="85">
        <f t="shared" si="18"/>
        <v>759746.1200000001</v>
      </c>
      <c r="AF53" s="85">
        <f t="shared" si="18"/>
        <v>0</v>
      </c>
      <c r="AG53" s="85">
        <f t="shared" si="18"/>
        <v>1021255.04</v>
      </c>
      <c r="AH53" s="85">
        <f t="shared" si="18"/>
        <v>2450</v>
      </c>
      <c r="AI53" s="85">
        <f t="shared" si="18"/>
        <v>0</v>
      </c>
      <c r="AJ53" s="85">
        <f aca="true" t="shared" si="19" ref="AJ53:BT53">AJ20+AJ28+AJ35+AJ42+AJ46+AJ51</f>
        <v>4873</v>
      </c>
      <c r="AK53" s="85">
        <f t="shared" si="19"/>
        <v>160987.2</v>
      </c>
      <c r="AL53" s="85">
        <f t="shared" si="19"/>
        <v>0</v>
      </c>
      <c r="AM53" s="85">
        <f t="shared" si="19"/>
        <v>172254.99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10000</v>
      </c>
      <c r="BJ53" s="85">
        <f t="shared" si="19"/>
        <v>0</v>
      </c>
      <c r="BK53" s="85">
        <f t="shared" si="19"/>
        <v>10000</v>
      </c>
      <c r="BL53" s="85">
        <f t="shared" si="19"/>
        <v>120870</v>
      </c>
      <c r="BM53" s="85">
        <f t="shared" si="19"/>
        <v>0</v>
      </c>
      <c r="BN53" s="85">
        <f t="shared" si="19"/>
        <v>120870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612000</v>
      </c>
      <c r="BS53" s="85">
        <f t="shared" si="19"/>
        <v>0</v>
      </c>
      <c r="BT53" s="85">
        <f t="shared" si="19"/>
        <v>718672.26</v>
      </c>
      <c r="BU53" s="85">
        <f>BU8</f>
        <v>0</v>
      </c>
      <c r="BV53" s="101">
        <f>BV8+BV20+BV28+BV35+BV42+BV46+BV51</f>
        <v>4733802.550000001</v>
      </c>
      <c r="BW53" s="86">
        <f>BW20+BW28+BW35+BW42+BW46+BW51</f>
        <v>0</v>
      </c>
      <c r="BX53" s="86">
        <f>BX20+BX28+BX35+BX42+BX46+BX51</f>
        <v>5499651.7299999995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443840</v>
      </c>
      <c r="E10" s="88">
        <v>0</v>
      </c>
      <c r="F10" s="89"/>
      <c r="G10" s="87"/>
      <c r="H10" s="88"/>
      <c r="I10" s="89"/>
      <c r="J10" s="96">
        <v>31000</v>
      </c>
      <c r="K10" s="88">
        <v>0</v>
      </c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62000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536840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45140</v>
      </c>
      <c r="E11" s="88">
        <v>0</v>
      </c>
      <c r="F11" s="89"/>
      <c r="G11" s="87"/>
      <c r="H11" s="88"/>
      <c r="I11" s="89"/>
      <c r="J11" s="96">
        <v>2660</v>
      </c>
      <c r="K11" s="88">
        <v>0</v>
      </c>
      <c r="L11" s="100"/>
      <c r="M11" s="90">
        <v>500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4500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52800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234760</v>
      </c>
      <c r="E12" s="88">
        <v>0</v>
      </c>
      <c r="F12" s="89"/>
      <c r="G12" s="87"/>
      <c r="H12" s="88"/>
      <c r="I12" s="89"/>
      <c r="J12" s="96">
        <v>3450</v>
      </c>
      <c r="K12" s="88">
        <v>0</v>
      </c>
      <c r="L12" s="100"/>
      <c r="M12" s="90">
        <v>126950</v>
      </c>
      <c r="N12" s="88">
        <v>0</v>
      </c>
      <c r="O12" s="89"/>
      <c r="P12" s="90">
        <v>0</v>
      </c>
      <c r="Q12" s="88">
        <v>0</v>
      </c>
      <c r="R12" s="89"/>
      <c r="S12" s="90"/>
      <c r="T12" s="88"/>
      <c r="U12" s="89"/>
      <c r="V12" s="90">
        <v>0</v>
      </c>
      <c r="W12" s="88">
        <v>0</v>
      </c>
      <c r="X12" s="89"/>
      <c r="Y12" s="90">
        <v>600</v>
      </c>
      <c r="Z12" s="88">
        <v>0</v>
      </c>
      <c r="AA12" s="89"/>
      <c r="AB12" s="90">
        <v>424400</v>
      </c>
      <c r="AC12" s="88">
        <v>0</v>
      </c>
      <c r="AD12" s="89"/>
      <c r="AE12" s="90">
        <v>158930</v>
      </c>
      <c r="AF12" s="88">
        <v>0</v>
      </c>
      <c r="AG12" s="89"/>
      <c r="AH12" s="90"/>
      <c r="AI12" s="88"/>
      <c r="AJ12" s="89"/>
      <c r="AK12" s="90">
        <v>114420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1063510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48800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14650</v>
      </c>
      <c r="N13" s="88">
        <v>0</v>
      </c>
      <c r="O13" s="89"/>
      <c r="P13" s="90">
        <v>7600</v>
      </c>
      <c r="Q13" s="88">
        <v>0</v>
      </c>
      <c r="R13" s="89"/>
      <c r="S13" s="90"/>
      <c r="T13" s="88"/>
      <c r="U13" s="89"/>
      <c r="V13" s="90">
        <v>10000</v>
      </c>
      <c r="W13" s="88">
        <v>0</v>
      </c>
      <c r="X13" s="89"/>
      <c r="Y13" s="90"/>
      <c r="Z13" s="88"/>
      <c r="AA13" s="89"/>
      <c r="AB13" s="90">
        <v>9100</v>
      </c>
      <c r="AC13" s="88">
        <v>0</v>
      </c>
      <c r="AD13" s="89"/>
      <c r="AE13" s="90">
        <v>950</v>
      </c>
      <c r="AF13" s="88">
        <v>0</v>
      </c>
      <c r="AG13" s="89"/>
      <c r="AH13" s="90">
        <v>2500</v>
      </c>
      <c r="AI13" s="88">
        <v>0</v>
      </c>
      <c r="AJ13" s="89"/>
      <c r="AK13" s="90">
        <v>51700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145300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33690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33690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5050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5050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103250</v>
      </c>
      <c r="E19" s="88">
        <v>0</v>
      </c>
      <c r="F19" s="89"/>
      <c r="G19" s="87"/>
      <c r="H19" s="88"/>
      <c r="I19" s="89"/>
      <c r="J19" s="96">
        <v>300</v>
      </c>
      <c r="K19" s="88">
        <v>0</v>
      </c>
      <c r="L19" s="100"/>
      <c r="M19" s="96">
        <v>1350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7700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112600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880840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37410</v>
      </c>
      <c r="K20" s="77">
        <f t="shared" si="1"/>
        <v>0</v>
      </c>
      <c r="L20" s="76">
        <f t="shared" si="1"/>
        <v>0</v>
      </c>
      <c r="M20" s="97">
        <f t="shared" si="1"/>
        <v>143450</v>
      </c>
      <c r="N20" s="77">
        <f t="shared" si="1"/>
        <v>0</v>
      </c>
      <c r="O20" s="76">
        <f t="shared" si="1"/>
        <v>0</v>
      </c>
      <c r="P20" s="97">
        <f t="shared" si="1"/>
        <v>7600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10000</v>
      </c>
      <c r="W20" s="77">
        <f t="shared" si="1"/>
        <v>0</v>
      </c>
      <c r="X20" s="76">
        <f t="shared" si="1"/>
        <v>0</v>
      </c>
      <c r="Y20" s="97">
        <f t="shared" si="1"/>
        <v>600</v>
      </c>
      <c r="Z20" s="77">
        <f t="shared" si="1"/>
        <v>0</v>
      </c>
      <c r="AA20" s="76">
        <f t="shared" si="1"/>
        <v>0</v>
      </c>
      <c r="AB20" s="97">
        <f t="shared" si="1"/>
        <v>433500</v>
      </c>
      <c r="AC20" s="77">
        <f t="shared" si="1"/>
        <v>0</v>
      </c>
      <c r="AD20" s="76">
        <f t="shared" si="1"/>
        <v>0</v>
      </c>
      <c r="AE20" s="97">
        <f t="shared" si="1"/>
        <v>226380</v>
      </c>
      <c r="AF20" s="77">
        <f t="shared" si="1"/>
        <v>0</v>
      </c>
      <c r="AG20" s="76">
        <f t="shared" si="1"/>
        <v>0</v>
      </c>
      <c r="AH20" s="97">
        <f t="shared" si="1"/>
        <v>2500</v>
      </c>
      <c r="AI20" s="77">
        <f t="shared" si="1"/>
        <v>0</v>
      </c>
      <c r="AJ20" s="76">
        <f t="shared" si="1"/>
        <v>0</v>
      </c>
      <c r="AK20" s="97">
        <f t="shared" si="1"/>
        <v>166120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7700</v>
      </c>
      <c r="BJ20" s="77">
        <f t="shared" si="1"/>
        <v>0</v>
      </c>
      <c r="BK20" s="76">
        <f t="shared" si="1"/>
        <v>0</v>
      </c>
      <c r="BL20" s="97">
        <f t="shared" si="1"/>
        <v>33690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1949790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217360</v>
      </c>
      <c r="E24" s="88">
        <v>0</v>
      </c>
      <c r="F24" s="89"/>
      <c r="G24" s="87"/>
      <c r="H24" s="88"/>
      <c r="I24" s="89"/>
      <c r="J24" s="96">
        <v>0</v>
      </c>
      <c r="K24" s="88">
        <v>0</v>
      </c>
      <c r="L24" s="100"/>
      <c r="M24" s="96">
        <v>0</v>
      </c>
      <c r="N24" s="88">
        <v>0</v>
      </c>
      <c r="O24" s="100"/>
      <c r="P24" s="96"/>
      <c r="Q24" s="88"/>
      <c r="R24" s="100"/>
      <c r="S24" s="96"/>
      <c r="T24" s="88"/>
      <c r="U24" s="100"/>
      <c r="V24" s="96">
        <v>0</v>
      </c>
      <c r="W24" s="88">
        <v>0</v>
      </c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0</v>
      </c>
      <c r="AF24" s="88">
        <v>0</v>
      </c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217360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/>
      <c r="Y26" s="96">
        <v>0</v>
      </c>
      <c r="Z26" s="88">
        <v>0</v>
      </c>
      <c r="AA26" s="100"/>
      <c r="AB26" s="96">
        <v>0</v>
      </c>
      <c r="AC26" s="88">
        <v>0</v>
      </c>
      <c r="AD26" s="100"/>
      <c r="AE26" s="96"/>
      <c r="AF26" s="88"/>
      <c r="AG26" s="100"/>
      <c r="AH26" s="96">
        <v>0</v>
      </c>
      <c r="AI26" s="88">
        <v>0</v>
      </c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0</v>
      </c>
      <c r="W27" s="88">
        <v>0</v>
      </c>
      <c r="X27" s="100"/>
      <c r="Y27" s="96">
        <v>0</v>
      </c>
      <c r="Z27" s="88">
        <v>0</v>
      </c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217360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217360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61250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61250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61250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61250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430200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430200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181800</v>
      </c>
      <c r="BS50" s="88">
        <v>0</v>
      </c>
      <c r="BT50" s="100"/>
      <c r="BU50" s="75"/>
      <c r="BV50" s="84">
        <f t="shared" si="9"/>
        <v>181800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612000</v>
      </c>
      <c r="BS51" s="77">
        <f>BS49+BS50</f>
        <v>0</v>
      </c>
      <c r="BT51" s="76">
        <f>BT49+BT50</f>
        <v>0</v>
      </c>
      <c r="BU51" s="84"/>
      <c r="BV51" s="84">
        <f>BV49+BV50</f>
        <v>612000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1098200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37410</v>
      </c>
      <c r="K53" s="85">
        <f t="shared" si="11"/>
        <v>0</v>
      </c>
      <c r="L53" s="85">
        <f t="shared" si="11"/>
        <v>0</v>
      </c>
      <c r="M53" s="85">
        <f t="shared" si="11"/>
        <v>143450</v>
      </c>
      <c r="N53" s="85">
        <f t="shared" si="11"/>
        <v>0</v>
      </c>
      <c r="O53" s="85">
        <f t="shared" si="11"/>
        <v>0</v>
      </c>
      <c r="P53" s="85">
        <f t="shared" si="11"/>
        <v>7600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10000</v>
      </c>
      <c r="W53" s="85">
        <f t="shared" si="11"/>
        <v>0</v>
      </c>
      <c r="X53" s="85">
        <f t="shared" si="11"/>
        <v>0</v>
      </c>
      <c r="Y53" s="85">
        <f t="shared" si="11"/>
        <v>600</v>
      </c>
      <c r="Z53" s="85">
        <f t="shared" si="11"/>
        <v>0</v>
      </c>
      <c r="AA53" s="85">
        <f t="shared" si="11"/>
        <v>0</v>
      </c>
      <c r="AB53" s="85">
        <f t="shared" si="11"/>
        <v>433500</v>
      </c>
      <c r="AC53" s="85">
        <f t="shared" si="11"/>
        <v>0</v>
      </c>
      <c r="AD53" s="85">
        <f t="shared" si="11"/>
        <v>0</v>
      </c>
      <c r="AE53" s="85">
        <f t="shared" si="11"/>
        <v>226380</v>
      </c>
      <c r="AF53" s="85">
        <f t="shared" si="11"/>
        <v>0</v>
      </c>
      <c r="AG53" s="85">
        <f t="shared" si="11"/>
        <v>0</v>
      </c>
      <c r="AH53" s="85">
        <f t="shared" si="11"/>
        <v>2500</v>
      </c>
      <c r="AI53" s="85">
        <f t="shared" si="11"/>
        <v>0</v>
      </c>
      <c r="AJ53" s="85">
        <f t="shared" si="11"/>
        <v>0</v>
      </c>
      <c r="AK53" s="85">
        <f t="shared" si="11"/>
        <v>166120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7700</v>
      </c>
      <c r="BJ53" s="85">
        <f t="shared" si="11"/>
        <v>0</v>
      </c>
      <c r="BK53" s="85">
        <f t="shared" si="11"/>
        <v>0</v>
      </c>
      <c r="BL53" s="85">
        <f t="shared" si="11"/>
        <v>94940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612000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2840400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443840</v>
      </c>
      <c r="E10" s="88">
        <v>0</v>
      </c>
      <c r="F10" s="89"/>
      <c r="G10" s="87"/>
      <c r="H10" s="88"/>
      <c r="I10" s="89"/>
      <c r="J10" s="96">
        <v>31000</v>
      </c>
      <c r="K10" s="88">
        <v>0</v>
      </c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62000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536840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45140</v>
      </c>
      <c r="E11" s="88">
        <v>0</v>
      </c>
      <c r="F11" s="89"/>
      <c r="G11" s="87"/>
      <c r="H11" s="88"/>
      <c r="I11" s="89"/>
      <c r="J11" s="96">
        <v>2660</v>
      </c>
      <c r="K11" s="88">
        <v>0</v>
      </c>
      <c r="L11" s="100"/>
      <c r="M11" s="90">
        <v>500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4500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52800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234760</v>
      </c>
      <c r="E12" s="88">
        <v>0</v>
      </c>
      <c r="F12" s="89"/>
      <c r="G12" s="87"/>
      <c r="H12" s="88"/>
      <c r="I12" s="89"/>
      <c r="J12" s="96">
        <v>3450</v>
      </c>
      <c r="K12" s="88">
        <v>0</v>
      </c>
      <c r="L12" s="100"/>
      <c r="M12" s="90">
        <v>126950</v>
      </c>
      <c r="N12" s="88">
        <v>0</v>
      </c>
      <c r="O12" s="89"/>
      <c r="P12" s="90">
        <v>0</v>
      </c>
      <c r="Q12" s="88">
        <v>0</v>
      </c>
      <c r="R12" s="89"/>
      <c r="S12" s="90"/>
      <c r="T12" s="88"/>
      <c r="U12" s="89"/>
      <c r="V12" s="90">
        <v>0</v>
      </c>
      <c r="W12" s="88">
        <v>0</v>
      </c>
      <c r="X12" s="89"/>
      <c r="Y12" s="90">
        <v>600</v>
      </c>
      <c r="Z12" s="88">
        <v>0</v>
      </c>
      <c r="AA12" s="89"/>
      <c r="AB12" s="90">
        <v>425400</v>
      </c>
      <c r="AC12" s="88">
        <v>0</v>
      </c>
      <c r="AD12" s="89"/>
      <c r="AE12" s="90">
        <v>158930</v>
      </c>
      <c r="AF12" s="88">
        <v>0</v>
      </c>
      <c r="AG12" s="89"/>
      <c r="AH12" s="90"/>
      <c r="AI12" s="88"/>
      <c r="AJ12" s="89"/>
      <c r="AK12" s="90">
        <v>113900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1063990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48850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14650</v>
      </c>
      <c r="N13" s="88">
        <v>0</v>
      </c>
      <c r="O13" s="89"/>
      <c r="P13" s="90">
        <v>7600</v>
      </c>
      <c r="Q13" s="88">
        <v>0</v>
      </c>
      <c r="R13" s="89"/>
      <c r="S13" s="90"/>
      <c r="T13" s="88"/>
      <c r="U13" s="89"/>
      <c r="V13" s="90">
        <v>7000</v>
      </c>
      <c r="W13" s="88">
        <v>0</v>
      </c>
      <c r="X13" s="89"/>
      <c r="Y13" s="90"/>
      <c r="Z13" s="88"/>
      <c r="AA13" s="89"/>
      <c r="AB13" s="90">
        <v>9200</v>
      </c>
      <c r="AC13" s="88">
        <v>0</v>
      </c>
      <c r="AD13" s="89"/>
      <c r="AE13" s="90">
        <v>950</v>
      </c>
      <c r="AF13" s="88">
        <v>0</v>
      </c>
      <c r="AG13" s="89"/>
      <c r="AH13" s="90">
        <v>2500</v>
      </c>
      <c r="AI13" s="88">
        <v>0</v>
      </c>
      <c r="AJ13" s="89"/>
      <c r="AK13" s="90">
        <v>51750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142500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31080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31080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5050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5050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114720</v>
      </c>
      <c r="E19" s="88">
        <v>0</v>
      </c>
      <c r="F19" s="89"/>
      <c r="G19" s="87"/>
      <c r="H19" s="88"/>
      <c r="I19" s="89"/>
      <c r="J19" s="96">
        <v>300</v>
      </c>
      <c r="K19" s="88">
        <v>0</v>
      </c>
      <c r="L19" s="100"/>
      <c r="M19" s="96">
        <v>1350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6000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122370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892360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37410</v>
      </c>
      <c r="K20" s="77">
        <f t="shared" si="1"/>
        <v>0</v>
      </c>
      <c r="L20" s="76">
        <f t="shared" si="1"/>
        <v>0</v>
      </c>
      <c r="M20" s="97">
        <f t="shared" si="1"/>
        <v>143450</v>
      </c>
      <c r="N20" s="77">
        <f t="shared" si="1"/>
        <v>0</v>
      </c>
      <c r="O20" s="76">
        <f t="shared" si="1"/>
        <v>0</v>
      </c>
      <c r="P20" s="97">
        <f t="shared" si="1"/>
        <v>7600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7000</v>
      </c>
      <c r="W20" s="77">
        <f t="shared" si="1"/>
        <v>0</v>
      </c>
      <c r="X20" s="76">
        <f t="shared" si="1"/>
        <v>0</v>
      </c>
      <c r="Y20" s="97">
        <f t="shared" si="1"/>
        <v>600</v>
      </c>
      <c r="Z20" s="77">
        <f t="shared" si="1"/>
        <v>0</v>
      </c>
      <c r="AA20" s="76">
        <f t="shared" si="1"/>
        <v>0</v>
      </c>
      <c r="AB20" s="97">
        <f t="shared" si="1"/>
        <v>434600</v>
      </c>
      <c r="AC20" s="77">
        <f t="shared" si="1"/>
        <v>0</v>
      </c>
      <c r="AD20" s="76">
        <f t="shared" si="1"/>
        <v>0</v>
      </c>
      <c r="AE20" s="97">
        <f t="shared" si="1"/>
        <v>226380</v>
      </c>
      <c r="AF20" s="77">
        <f t="shared" si="1"/>
        <v>0</v>
      </c>
      <c r="AG20" s="76">
        <f t="shared" si="1"/>
        <v>0</v>
      </c>
      <c r="AH20" s="97">
        <f t="shared" si="1"/>
        <v>2500</v>
      </c>
      <c r="AI20" s="77">
        <f t="shared" si="1"/>
        <v>0</v>
      </c>
      <c r="AJ20" s="76">
        <f t="shared" si="1"/>
        <v>0</v>
      </c>
      <c r="AK20" s="97">
        <f t="shared" si="1"/>
        <v>165650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6000</v>
      </c>
      <c r="BJ20" s="77">
        <f t="shared" si="1"/>
        <v>0</v>
      </c>
      <c r="BK20" s="76">
        <f t="shared" si="1"/>
        <v>0</v>
      </c>
      <c r="BL20" s="97">
        <f t="shared" si="1"/>
        <v>31080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1954630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209940</v>
      </c>
      <c r="E24" s="88">
        <v>0</v>
      </c>
      <c r="F24" s="89"/>
      <c r="G24" s="87"/>
      <c r="H24" s="88"/>
      <c r="I24" s="89"/>
      <c r="J24" s="96">
        <v>0</v>
      </c>
      <c r="K24" s="88">
        <v>0</v>
      </c>
      <c r="L24" s="100"/>
      <c r="M24" s="96">
        <v>0</v>
      </c>
      <c r="N24" s="88">
        <v>0</v>
      </c>
      <c r="O24" s="100"/>
      <c r="P24" s="96"/>
      <c r="Q24" s="88"/>
      <c r="R24" s="100"/>
      <c r="S24" s="96"/>
      <c r="T24" s="88"/>
      <c r="U24" s="100"/>
      <c r="V24" s="96">
        <v>0</v>
      </c>
      <c r="W24" s="88">
        <v>0</v>
      </c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0</v>
      </c>
      <c r="AF24" s="88">
        <v>0</v>
      </c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209940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/>
      <c r="Y26" s="96">
        <v>0</v>
      </c>
      <c r="Z26" s="88">
        <v>0</v>
      </c>
      <c r="AA26" s="100"/>
      <c r="AB26" s="96">
        <v>0</v>
      </c>
      <c r="AC26" s="88">
        <v>0</v>
      </c>
      <c r="AD26" s="100"/>
      <c r="AE26" s="96"/>
      <c r="AF26" s="88"/>
      <c r="AG26" s="100"/>
      <c r="AH26" s="96">
        <v>0</v>
      </c>
      <c r="AI26" s="88">
        <v>0</v>
      </c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0</v>
      </c>
      <c r="W27" s="88">
        <v>0</v>
      </c>
      <c r="X27" s="100"/>
      <c r="Y27" s="96">
        <v>0</v>
      </c>
      <c r="Z27" s="88">
        <v>0</v>
      </c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209940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209940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63880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63880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63880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63880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430200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430200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181800</v>
      </c>
      <c r="BS50" s="88">
        <v>0</v>
      </c>
      <c r="BT50" s="100"/>
      <c r="BU50" s="75"/>
      <c r="BV50" s="84">
        <f t="shared" si="9"/>
        <v>181800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612000</v>
      </c>
      <c r="BS51" s="77">
        <f>BS49+BS50</f>
        <v>0</v>
      </c>
      <c r="BT51" s="76">
        <f>BT49+BT50</f>
        <v>0</v>
      </c>
      <c r="BU51" s="84"/>
      <c r="BV51" s="84">
        <f>BV49+BV50</f>
        <v>612000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1102300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37410</v>
      </c>
      <c r="K53" s="85">
        <f t="shared" si="11"/>
        <v>0</v>
      </c>
      <c r="L53" s="85">
        <f t="shared" si="11"/>
        <v>0</v>
      </c>
      <c r="M53" s="85">
        <f t="shared" si="11"/>
        <v>143450</v>
      </c>
      <c r="N53" s="85">
        <f t="shared" si="11"/>
        <v>0</v>
      </c>
      <c r="O53" s="85">
        <f t="shared" si="11"/>
        <v>0</v>
      </c>
      <c r="P53" s="85">
        <f t="shared" si="11"/>
        <v>7600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7000</v>
      </c>
      <c r="W53" s="85">
        <f t="shared" si="11"/>
        <v>0</v>
      </c>
      <c r="X53" s="85">
        <f t="shared" si="11"/>
        <v>0</v>
      </c>
      <c r="Y53" s="85">
        <f t="shared" si="11"/>
        <v>600</v>
      </c>
      <c r="Z53" s="85">
        <f t="shared" si="11"/>
        <v>0</v>
      </c>
      <c r="AA53" s="85">
        <f t="shared" si="11"/>
        <v>0</v>
      </c>
      <c r="AB53" s="85">
        <f t="shared" si="11"/>
        <v>434600</v>
      </c>
      <c r="AC53" s="85">
        <f t="shared" si="11"/>
        <v>0</v>
      </c>
      <c r="AD53" s="85">
        <f t="shared" si="11"/>
        <v>0</v>
      </c>
      <c r="AE53" s="85">
        <f t="shared" si="11"/>
        <v>226380</v>
      </c>
      <c r="AF53" s="85">
        <f t="shared" si="11"/>
        <v>0</v>
      </c>
      <c r="AG53" s="85">
        <f t="shared" si="11"/>
        <v>0</v>
      </c>
      <c r="AH53" s="85">
        <f t="shared" si="11"/>
        <v>2500</v>
      </c>
      <c r="AI53" s="85">
        <f t="shared" si="11"/>
        <v>0</v>
      </c>
      <c r="AJ53" s="85">
        <f t="shared" si="11"/>
        <v>0</v>
      </c>
      <c r="AK53" s="85">
        <f t="shared" si="11"/>
        <v>165650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6000</v>
      </c>
      <c r="BJ53" s="85">
        <f t="shared" si="11"/>
        <v>0</v>
      </c>
      <c r="BK53" s="85">
        <f t="shared" si="11"/>
        <v>0</v>
      </c>
      <c r="BL53" s="85">
        <f t="shared" si="11"/>
        <v>94960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612000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2840450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2016-08-30T06:48:30Z</dcterms:modified>
  <cp:category/>
  <cp:version/>
  <cp:contentType/>
  <cp:contentStatus/>
</cp:coreProperties>
</file>