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<sst xmlns="http://schemas.openxmlformats.org/spreadsheetml/2006/main" count="870" uniqueCount="151">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</sst>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>
        <v>466267.53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596500</v>
      </c>
      <c r="E10" s="45">
        <v>845502.8399999999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91100</v>
      </c>
      <c r="E14" s="45">
        <v>183566.51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687600</v>
      </c>
      <c r="E16" s="51">
        <f>E10+E11+E12+E13+E14+E15</f>
        <v>1029069.3499999999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35667</v>
      </c>
      <c r="E18" s="45">
        <v>66397.56999999999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35667</v>
      </c>
      <c r="E23" s="51">
        <f>E18+E19+E20+E21+E22</f>
        <v>66397.56999999999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130350</v>
      </c>
      <c r="E25" s="45">
        <v>170575.62</v>
      </c>
    </row>
    <row r="26" spans="2:5" ht="14.25">
      <c r="B26" s="13">
        <v>30200</v>
      </c>
      <c r="C26" s="54" t="s">
        <v>28</v>
      </c>
      <c r="D26" s="39">
        <v>100</v>
      </c>
      <c r="E26" s="45">
        <v>100</v>
      </c>
    </row>
    <row r="27" spans="2:5" ht="14.25">
      <c r="B27" s="13">
        <v>30300</v>
      </c>
      <c r="C27" s="54" t="s">
        <v>29</v>
      </c>
      <c r="D27" s="39">
        <v>50</v>
      </c>
      <c r="E27" s="45">
        <v>50.76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30000</v>
      </c>
      <c r="E29" s="50">
        <v>85019.74</v>
      </c>
    </row>
    <row r="30" spans="2:5" ht="15" thickBot="1">
      <c r="B30" s="16">
        <v>30000</v>
      </c>
      <c r="C30" s="15" t="s">
        <v>32</v>
      </c>
      <c r="D30" s="48">
        <f>D25+D26+D27+D28+D29</f>
        <v>160500</v>
      </c>
      <c r="E30" s="51">
        <f>E25+E26+E27+E28+E29</f>
        <v>255746.12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209000</v>
      </c>
      <c r="E33" s="59">
        <v>303548.25</v>
      </c>
    </row>
    <row r="34" spans="2:5" ht="14.25">
      <c r="B34" s="13">
        <v>40300</v>
      </c>
      <c r="C34" s="54" t="s">
        <v>37</v>
      </c>
      <c r="D34" s="61">
        <v>50000</v>
      </c>
      <c r="E34" s="45">
        <v>50000</v>
      </c>
    </row>
    <row r="35" spans="2:5" ht="14.25">
      <c r="B35" s="13">
        <v>40400</v>
      </c>
      <c r="C35" s="54" t="s">
        <v>38</v>
      </c>
      <c r="D35" s="39">
        <v>35000</v>
      </c>
      <c r="E35" s="45">
        <v>63371.1</v>
      </c>
    </row>
    <row r="36" spans="2:5" ht="14.25">
      <c r="B36" s="13">
        <v>40500</v>
      </c>
      <c r="C36" s="54" t="s">
        <v>39</v>
      </c>
      <c r="D36" s="49">
        <v>110000</v>
      </c>
      <c r="E36" s="50">
        <v>110000</v>
      </c>
    </row>
    <row r="37" spans="2:5" ht="15" thickBot="1">
      <c r="B37" s="16">
        <v>40000</v>
      </c>
      <c r="C37" s="15" t="s">
        <v>40</v>
      </c>
      <c r="D37" s="48">
        <f>D32+D33+D34+D35+D36</f>
        <v>404000</v>
      </c>
      <c r="E37" s="51">
        <f>E32+E33+E34+E35+E36</f>
        <v>526919.35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220000</v>
      </c>
      <c r="E54" s="45">
        <v>263681.95</v>
      </c>
    </row>
    <row r="55" spans="2:5" ht="14.25">
      <c r="B55" s="13">
        <v>90200</v>
      </c>
      <c r="C55" s="54" t="s">
        <v>62</v>
      </c>
      <c r="D55" s="61">
        <v>76500</v>
      </c>
      <c r="E55" s="62">
        <v>80703.90000000001</v>
      </c>
    </row>
    <row r="56" spans="2:5" ht="15" thickBot="1">
      <c r="B56" s="16">
        <v>90000</v>
      </c>
      <c r="C56" s="15" t="s">
        <v>63</v>
      </c>
      <c r="D56" s="48">
        <f>D54+D55</f>
        <v>296500</v>
      </c>
      <c r="E56" s="51">
        <f>E54+E55</f>
        <v>344385.85000000003</v>
      </c>
    </row>
    <row r="57" spans="2:5" ht="15" thickBot="1" thickTop="1">
      <c r="B57" s="109" t="s">
        <v>64</v>
      </c>
      <c r="C57" s="110"/>
      <c r="D57" s="52">
        <f>D16+D23+D30+D37+D43+D49+D52+D56</f>
        <v>1584267</v>
      </c>
      <c r="E57" s="55">
        <f>E16+E23+E30+E37+E43+E49+E52+E56</f>
        <v>2222518.24</v>
      </c>
    </row>
    <row r="58" spans="2:5" ht="15" thickBot="1" thickTop="1">
      <c r="B58" s="109" t="s">
        <v>65</v>
      </c>
      <c r="C58" s="110"/>
      <c r="D58" s="52">
        <f>D57+D5+D6+D7+D8</f>
        <v>1584267</v>
      </c>
      <c r="E58" s="55">
        <f>E57+E5+E6+E7+E8</f>
        <v>2688785.7700000005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594500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92500</v>
      </c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687000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33967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33967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158150</v>
      </c>
      <c r="E25" s="45"/>
    </row>
    <row r="26" spans="2:5" ht="14.25">
      <c r="B26" s="13">
        <v>30200</v>
      </c>
      <c r="C26" s="54" t="s">
        <v>28</v>
      </c>
      <c r="D26" s="39">
        <v>100</v>
      </c>
      <c r="E26" s="45"/>
    </row>
    <row r="27" spans="2:5" ht="14.25">
      <c r="B27" s="13">
        <v>30300</v>
      </c>
      <c r="C27" s="54" t="s">
        <v>29</v>
      </c>
      <c r="D27" s="39">
        <v>50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27000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185300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55000</v>
      </c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>
        <v>60000</v>
      </c>
      <c r="E35" s="45"/>
    </row>
    <row r="36" spans="2:5" ht="14.25">
      <c r="B36" s="13">
        <v>40500</v>
      </c>
      <c r="C36" s="54" t="s">
        <v>39</v>
      </c>
      <c r="D36" s="49">
        <v>20000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135000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220000</v>
      </c>
      <c r="E54" s="45"/>
    </row>
    <row r="55" spans="2:5" ht="14.25">
      <c r="B55" s="13">
        <v>90200</v>
      </c>
      <c r="C55" s="54" t="s">
        <v>62</v>
      </c>
      <c r="D55" s="61">
        <v>76500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296500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1337767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1337767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594500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92500</v>
      </c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687000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33967</v>
      </c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33967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158150</v>
      </c>
      <c r="E25" s="45"/>
    </row>
    <row r="26" spans="2:5" ht="14.25">
      <c r="B26" s="13">
        <v>30200</v>
      </c>
      <c r="C26" s="54" t="s">
        <v>28</v>
      </c>
      <c r="D26" s="39">
        <v>100</v>
      </c>
      <c r="E26" s="45"/>
    </row>
    <row r="27" spans="2:5" ht="14.25">
      <c r="B27" s="13">
        <v>30300</v>
      </c>
      <c r="C27" s="54" t="s">
        <v>29</v>
      </c>
      <c r="D27" s="39">
        <v>50</v>
      </c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27000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185300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120000</v>
      </c>
      <c r="E33" s="59"/>
    </row>
    <row r="34" spans="2:5" ht="14.25">
      <c r="B34" s="13">
        <v>40300</v>
      </c>
      <c r="C34" s="54" t="s">
        <v>37</v>
      </c>
      <c r="D34" s="61">
        <v>0</v>
      </c>
      <c r="E34" s="45"/>
    </row>
    <row r="35" spans="2:5" ht="14.25">
      <c r="B35" s="13">
        <v>40400</v>
      </c>
      <c r="C35" s="54" t="s">
        <v>38</v>
      </c>
      <c r="D35" s="39">
        <v>45000</v>
      </c>
      <c r="E35" s="45"/>
    </row>
    <row r="36" spans="2:5" ht="14.25">
      <c r="B36" s="13">
        <v>40500</v>
      </c>
      <c r="C36" s="54" t="s">
        <v>39</v>
      </c>
      <c r="D36" s="49">
        <v>30000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195000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220000</v>
      </c>
      <c r="E54" s="45"/>
    </row>
    <row r="55" spans="2:5" ht="14.25">
      <c r="B55" s="13">
        <v>90200</v>
      </c>
      <c r="C55" s="54" t="s">
        <v>62</v>
      </c>
      <c r="D55" s="61">
        <v>76500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296500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1397767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1397767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128060</v>
      </c>
      <c r="E10" s="89">
        <v>0</v>
      </c>
      <c r="F10" s="90">
        <v>170399.56999999998</v>
      </c>
      <c r="G10" s="88"/>
      <c r="H10" s="89"/>
      <c r="I10" s="90"/>
      <c r="J10" s="97">
        <v>5600</v>
      </c>
      <c r="K10" s="89">
        <v>0</v>
      </c>
      <c r="L10" s="101">
        <v>6284</v>
      </c>
      <c r="M10" s="91">
        <v>27500</v>
      </c>
      <c r="N10" s="89">
        <v>0</v>
      </c>
      <c r="O10" s="90">
        <v>28017.079999999998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27700</v>
      </c>
      <c r="AF10" s="89">
        <v>0</v>
      </c>
      <c r="AG10" s="90">
        <v>29034.25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188860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233734.89999999997</v>
      </c>
    </row>
    <row r="11" spans="2:76" ht="14.25">
      <c r="B11" s="13">
        <v>102</v>
      </c>
      <c r="C11" s="25" t="s">
        <v>92</v>
      </c>
      <c r="D11" s="88">
        <v>9500</v>
      </c>
      <c r="E11" s="89">
        <v>0</v>
      </c>
      <c r="F11" s="90">
        <v>10899.14</v>
      </c>
      <c r="G11" s="88"/>
      <c r="H11" s="89"/>
      <c r="I11" s="90"/>
      <c r="J11" s="97">
        <v>400</v>
      </c>
      <c r="K11" s="89">
        <v>0</v>
      </c>
      <c r="L11" s="101">
        <v>478.89</v>
      </c>
      <c r="M11" s="91">
        <v>2550</v>
      </c>
      <c r="N11" s="89">
        <v>0</v>
      </c>
      <c r="O11" s="90">
        <v>2568.83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1960</v>
      </c>
      <c r="AF11" s="89">
        <v>0</v>
      </c>
      <c r="AG11" s="90">
        <v>2089.92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14410</v>
      </c>
      <c r="BW11" s="77">
        <f t="shared" si="1"/>
        <v>0</v>
      </c>
      <c r="BX11" s="79">
        <f t="shared" si="2"/>
        <v>16036.779999999999</v>
      </c>
    </row>
    <row r="12" spans="2:76" ht="14.25">
      <c r="B12" s="13">
        <v>103</v>
      </c>
      <c r="C12" s="25" t="s">
        <v>93</v>
      </c>
      <c r="D12" s="88">
        <v>137730</v>
      </c>
      <c r="E12" s="89">
        <v>0</v>
      </c>
      <c r="F12" s="90">
        <v>291533.95</v>
      </c>
      <c r="G12" s="88"/>
      <c r="H12" s="89"/>
      <c r="I12" s="90"/>
      <c r="J12" s="97">
        <v>1000</v>
      </c>
      <c r="K12" s="89">
        <v>0</v>
      </c>
      <c r="L12" s="101">
        <v>1000</v>
      </c>
      <c r="M12" s="91">
        <v>48000</v>
      </c>
      <c r="N12" s="89">
        <v>0</v>
      </c>
      <c r="O12" s="90">
        <v>76306.71</v>
      </c>
      <c r="P12" s="91">
        <v>500</v>
      </c>
      <c r="Q12" s="89">
        <v>0</v>
      </c>
      <c r="R12" s="90">
        <v>2580</v>
      </c>
      <c r="S12" s="91">
        <v>800</v>
      </c>
      <c r="T12" s="89">
        <v>0</v>
      </c>
      <c r="U12" s="90">
        <v>1132.77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194600</v>
      </c>
      <c r="AC12" s="89">
        <v>0</v>
      </c>
      <c r="AD12" s="90">
        <v>243436.28999999998</v>
      </c>
      <c r="AE12" s="91">
        <v>55200</v>
      </c>
      <c r="AF12" s="89">
        <v>0</v>
      </c>
      <c r="AG12" s="90">
        <v>115143.91999999998</v>
      </c>
      <c r="AH12" s="91"/>
      <c r="AI12" s="89"/>
      <c r="AJ12" s="90"/>
      <c r="AK12" s="91">
        <v>5200</v>
      </c>
      <c r="AL12" s="89">
        <v>0</v>
      </c>
      <c r="AM12" s="90">
        <v>9315.17</v>
      </c>
      <c r="AN12" s="91"/>
      <c r="AO12" s="89"/>
      <c r="AP12" s="90"/>
      <c r="AQ12" s="91">
        <v>9600</v>
      </c>
      <c r="AR12" s="89">
        <v>0</v>
      </c>
      <c r="AS12" s="90">
        <v>15102.29</v>
      </c>
      <c r="AT12" s="91"/>
      <c r="AU12" s="89"/>
      <c r="AV12" s="90"/>
      <c r="AW12" s="91">
        <v>6500</v>
      </c>
      <c r="AX12" s="89">
        <v>0</v>
      </c>
      <c r="AY12" s="90">
        <v>6500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459130</v>
      </c>
      <c r="BW12" s="77">
        <f t="shared" si="1"/>
        <v>0</v>
      </c>
      <c r="BX12" s="79">
        <f t="shared" si="2"/>
        <v>762051.1</v>
      </c>
    </row>
    <row r="13" spans="2:76" ht="14.25">
      <c r="B13" s="13">
        <v>104</v>
      </c>
      <c r="C13" s="25" t="s">
        <v>19</v>
      </c>
      <c r="D13" s="88">
        <v>20200</v>
      </c>
      <c r="E13" s="89">
        <v>0</v>
      </c>
      <c r="F13" s="90">
        <v>64586.31</v>
      </c>
      <c r="G13" s="88"/>
      <c r="H13" s="89"/>
      <c r="I13" s="90"/>
      <c r="J13" s="97">
        <v>0</v>
      </c>
      <c r="K13" s="89">
        <v>0</v>
      </c>
      <c r="L13" s="101">
        <v>7283.33</v>
      </c>
      <c r="M13" s="91">
        <v>13500</v>
      </c>
      <c r="N13" s="89">
        <v>0</v>
      </c>
      <c r="O13" s="90">
        <v>37536.5</v>
      </c>
      <c r="P13" s="91">
        <v>650</v>
      </c>
      <c r="Q13" s="89">
        <v>0</v>
      </c>
      <c r="R13" s="90">
        <v>1100</v>
      </c>
      <c r="S13" s="91">
        <v>0</v>
      </c>
      <c r="T13" s="89">
        <v>0</v>
      </c>
      <c r="U13" s="90">
        <v>0</v>
      </c>
      <c r="V13" s="91">
        <v>4450</v>
      </c>
      <c r="W13" s="89">
        <v>0</v>
      </c>
      <c r="X13" s="90">
        <v>12127.48</v>
      </c>
      <c r="Y13" s="91"/>
      <c r="Z13" s="89"/>
      <c r="AA13" s="90"/>
      <c r="AB13" s="91">
        <v>650</v>
      </c>
      <c r="AC13" s="89">
        <v>0</v>
      </c>
      <c r="AD13" s="90">
        <v>650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18500</v>
      </c>
      <c r="AL13" s="89">
        <v>0</v>
      </c>
      <c r="AM13" s="90">
        <v>54500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1500</v>
      </c>
      <c r="AX13" s="89">
        <v>0</v>
      </c>
      <c r="AY13" s="101">
        <v>1500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59450</v>
      </c>
      <c r="BW13" s="77">
        <f t="shared" si="1"/>
        <v>0</v>
      </c>
      <c r="BX13" s="79">
        <f t="shared" si="2"/>
        <v>179283.62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23290</v>
      </c>
      <c r="BM16" s="89">
        <v>0</v>
      </c>
      <c r="BN16" s="90">
        <v>23290</v>
      </c>
      <c r="BO16" s="91"/>
      <c r="BP16" s="89"/>
      <c r="BQ16" s="90"/>
      <c r="BR16" s="97"/>
      <c r="BS16" s="89"/>
      <c r="BT16" s="101"/>
      <c r="BU16" s="76"/>
      <c r="BV16" s="85">
        <f t="shared" si="0"/>
        <v>23290</v>
      </c>
      <c r="BW16" s="77">
        <f t="shared" si="1"/>
        <v>0</v>
      </c>
      <c r="BX16" s="79">
        <f t="shared" si="2"/>
        <v>23290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11600</v>
      </c>
      <c r="E18" s="89">
        <v>0</v>
      </c>
      <c r="F18" s="90">
        <v>13043.75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11600</v>
      </c>
      <c r="BW18" s="77">
        <f t="shared" si="1"/>
        <v>0</v>
      </c>
      <c r="BX18" s="79">
        <f t="shared" si="2"/>
        <v>13043.75</v>
      </c>
    </row>
    <row r="19" spans="2:76" ht="14.25">
      <c r="B19" s="13">
        <v>110</v>
      </c>
      <c r="C19" s="25" t="s">
        <v>98</v>
      </c>
      <c r="D19" s="88">
        <v>18400</v>
      </c>
      <c r="E19" s="89">
        <v>0</v>
      </c>
      <c r="F19" s="90">
        <v>31030.71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217.5</v>
      </c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58367</v>
      </c>
      <c r="BJ19" s="89">
        <v>0</v>
      </c>
      <c r="BK19" s="101">
        <v>2505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76767</v>
      </c>
      <c r="BW19" s="77">
        <f t="shared" si="1"/>
        <v>0</v>
      </c>
      <c r="BX19" s="79">
        <f t="shared" si="2"/>
        <v>33753.21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325490</v>
      </c>
      <c r="E20" s="78">
        <f t="shared" si="3"/>
        <v>0</v>
      </c>
      <c r="F20" s="79">
        <f t="shared" si="3"/>
        <v>581493.4299999999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7000</v>
      </c>
      <c r="K20" s="78">
        <f t="shared" si="3"/>
        <v>0</v>
      </c>
      <c r="L20" s="77">
        <f t="shared" si="3"/>
        <v>15046.220000000001</v>
      </c>
      <c r="M20" s="98">
        <f t="shared" si="3"/>
        <v>91550</v>
      </c>
      <c r="N20" s="78">
        <f t="shared" si="3"/>
        <v>0</v>
      </c>
      <c r="O20" s="77">
        <f t="shared" si="3"/>
        <v>144429.12</v>
      </c>
      <c r="P20" s="98">
        <f t="shared" si="3"/>
        <v>1150</v>
      </c>
      <c r="Q20" s="78">
        <f t="shared" si="3"/>
        <v>0</v>
      </c>
      <c r="R20" s="77">
        <f t="shared" si="3"/>
        <v>3680</v>
      </c>
      <c r="S20" s="98">
        <f t="shared" si="3"/>
        <v>800</v>
      </c>
      <c r="T20" s="78">
        <f t="shared" si="3"/>
        <v>0</v>
      </c>
      <c r="U20" s="77">
        <f t="shared" si="3"/>
        <v>1132.77</v>
      </c>
      <c r="V20" s="98">
        <f t="shared" si="3"/>
        <v>4450</v>
      </c>
      <c r="W20" s="78">
        <f t="shared" si="3"/>
        <v>0</v>
      </c>
      <c r="X20" s="77">
        <f t="shared" si="3"/>
        <v>12127.48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195250</v>
      </c>
      <c r="AC20" s="78">
        <f t="shared" si="3"/>
        <v>0</v>
      </c>
      <c r="AD20" s="77">
        <f t="shared" si="3"/>
        <v>244303.78999999998</v>
      </c>
      <c r="AE20" s="98">
        <f t="shared" si="3"/>
        <v>84860</v>
      </c>
      <c r="AF20" s="78">
        <f t="shared" si="3"/>
        <v>0</v>
      </c>
      <c r="AG20" s="77">
        <f t="shared" si="3"/>
        <v>146268.08999999997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23700</v>
      </c>
      <c r="AL20" s="78">
        <f t="shared" si="3"/>
        <v>0</v>
      </c>
      <c r="AM20" s="77">
        <f t="shared" si="3"/>
        <v>63815.17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9600</v>
      </c>
      <c r="AR20" s="78">
        <f t="shared" si="3"/>
        <v>0</v>
      </c>
      <c r="AS20" s="77">
        <f t="shared" si="3"/>
        <v>15102.29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8000</v>
      </c>
      <c r="AX20" s="78">
        <f t="shared" si="3"/>
        <v>0</v>
      </c>
      <c r="AY20" s="77">
        <f t="shared" si="3"/>
        <v>8000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58367</v>
      </c>
      <c r="BJ20" s="78">
        <f t="shared" si="3"/>
        <v>0</v>
      </c>
      <c r="BK20" s="77">
        <f t="shared" si="3"/>
        <v>2505</v>
      </c>
      <c r="BL20" s="98">
        <f t="shared" si="3"/>
        <v>23290</v>
      </c>
      <c r="BM20" s="78">
        <f t="shared" si="3"/>
        <v>0</v>
      </c>
      <c r="BN20" s="77">
        <f t="shared" si="3"/>
        <v>23290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833507</v>
      </c>
      <c r="BW20" s="77">
        <f>BW10+BW11+BW12+BW13+BW14+BW15+BW16+BW17+BW18+BW19</f>
        <v>0</v>
      </c>
      <c r="BX20" s="95">
        <f>BX10+BX11+BX12+BX13+BX14+BX15+BX16+BX17+BX18+BX19</f>
        <v>1261193.3599999999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0</v>
      </c>
      <c r="E24" s="89">
        <v>0</v>
      </c>
      <c r="F24" s="90">
        <v>3000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3411.4</v>
      </c>
      <c r="P24" s="97">
        <v>0</v>
      </c>
      <c r="Q24" s="89">
        <v>0</v>
      </c>
      <c r="R24" s="101">
        <v>0</v>
      </c>
      <c r="S24" s="97">
        <v>50000</v>
      </c>
      <c r="T24" s="89">
        <v>0</v>
      </c>
      <c r="U24" s="101">
        <v>91690.89000000001</v>
      </c>
      <c r="V24" s="97">
        <v>0</v>
      </c>
      <c r="W24" s="89">
        <v>0</v>
      </c>
      <c r="X24" s="101">
        <v>8022.32</v>
      </c>
      <c r="Y24" s="97">
        <v>0</v>
      </c>
      <c r="Z24" s="89">
        <v>0</v>
      </c>
      <c r="AA24" s="101">
        <v>0</v>
      </c>
      <c r="AB24" s="97">
        <v>24000</v>
      </c>
      <c r="AC24" s="89">
        <v>0</v>
      </c>
      <c r="AD24" s="101">
        <v>43530.03</v>
      </c>
      <c r="AE24" s="97">
        <v>245000</v>
      </c>
      <c r="AF24" s="89">
        <v>0</v>
      </c>
      <c r="AG24" s="101">
        <v>304491.56000000006</v>
      </c>
      <c r="AH24" s="97">
        <v>5000</v>
      </c>
      <c r="AI24" s="89">
        <v>0</v>
      </c>
      <c r="AJ24" s="101">
        <v>5000</v>
      </c>
      <c r="AK24" s="97">
        <v>0</v>
      </c>
      <c r="AL24" s="89">
        <v>0</v>
      </c>
      <c r="AM24" s="101">
        <v>5124</v>
      </c>
      <c r="AN24" s="97">
        <v>30000</v>
      </c>
      <c r="AO24" s="89">
        <v>0</v>
      </c>
      <c r="AP24" s="101">
        <v>30000</v>
      </c>
      <c r="AQ24" s="97">
        <v>50000</v>
      </c>
      <c r="AR24" s="89">
        <v>0</v>
      </c>
      <c r="AS24" s="101">
        <v>54087</v>
      </c>
      <c r="AT24" s="97"/>
      <c r="AU24" s="89"/>
      <c r="AV24" s="101"/>
      <c r="AW24" s="97">
        <v>0</v>
      </c>
      <c r="AX24" s="89">
        <v>0</v>
      </c>
      <c r="AY24" s="101">
        <v>6900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404000</v>
      </c>
      <c r="BW24" s="77">
        <f t="shared" si="4"/>
        <v>0</v>
      </c>
      <c r="BX24" s="79">
        <f t="shared" si="4"/>
        <v>555257.2000000001</v>
      </c>
    </row>
    <row r="25" spans="2:76" ht="14.2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18800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18800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3000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3411.4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50000</v>
      </c>
      <c r="T28" s="78">
        <f t="shared" si="5"/>
        <v>0</v>
      </c>
      <c r="U28" s="77">
        <f t="shared" si="5"/>
        <v>91690.89000000001</v>
      </c>
      <c r="V28" s="98">
        <f t="shared" si="5"/>
        <v>0</v>
      </c>
      <c r="W28" s="78">
        <f t="shared" si="5"/>
        <v>0</v>
      </c>
      <c r="X28" s="77">
        <f t="shared" si="5"/>
        <v>8022.32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24000</v>
      </c>
      <c r="AC28" s="78">
        <f t="shared" si="5"/>
        <v>0</v>
      </c>
      <c r="AD28" s="77">
        <f t="shared" si="5"/>
        <v>43530.03</v>
      </c>
      <c r="AE28" s="98">
        <f t="shared" si="5"/>
        <v>245000</v>
      </c>
      <c r="AF28" s="78">
        <f t="shared" si="5"/>
        <v>0</v>
      </c>
      <c r="AG28" s="77">
        <f t="shared" si="5"/>
        <v>323291.56000000006</v>
      </c>
      <c r="AH28" s="98">
        <f t="shared" si="5"/>
        <v>5000</v>
      </c>
      <c r="AI28" s="78">
        <f t="shared" si="5"/>
        <v>0</v>
      </c>
      <c r="AJ28" s="77">
        <f aca="true" t="shared" si="6" ref="AJ28:BO28">AJ23+AJ24+AJ25+AJ26+AJ27</f>
        <v>5000</v>
      </c>
      <c r="AK28" s="98">
        <f t="shared" si="6"/>
        <v>0</v>
      </c>
      <c r="AL28" s="78">
        <f t="shared" si="6"/>
        <v>0</v>
      </c>
      <c r="AM28" s="77">
        <f t="shared" si="6"/>
        <v>5124</v>
      </c>
      <c r="AN28" s="98">
        <f t="shared" si="6"/>
        <v>30000</v>
      </c>
      <c r="AO28" s="78">
        <f t="shared" si="6"/>
        <v>0</v>
      </c>
      <c r="AP28" s="77">
        <f t="shared" si="6"/>
        <v>30000</v>
      </c>
      <c r="AQ28" s="98">
        <f t="shared" si="6"/>
        <v>50000</v>
      </c>
      <c r="AR28" s="78">
        <f t="shared" si="6"/>
        <v>0</v>
      </c>
      <c r="AS28" s="77">
        <f t="shared" si="6"/>
        <v>54087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6900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404000</v>
      </c>
      <c r="BW28" s="77">
        <f>BW23+BW24+BW25+BW26+BW27</f>
        <v>0</v>
      </c>
      <c r="BX28" s="95">
        <f>BX23+BX24+BX25+BX26+BX27</f>
        <v>574057.2000000001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50260</v>
      </c>
      <c r="BM40" s="89">
        <v>0</v>
      </c>
      <c r="BN40" s="101">
        <v>50260</v>
      </c>
      <c r="BO40" s="97"/>
      <c r="BP40" s="89"/>
      <c r="BQ40" s="101"/>
      <c r="BR40" s="97"/>
      <c r="BS40" s="89"/>
      <c r="BT40" s="101"/>
      <c r="BU40" s="76"/>
      <c r="BV40" s="85">
        <f t="shared" si="10"/>
        <v>50260</v>
      </c>
      <c r="BW40" s="77">
        <f t="shared" si="10"/>
        <v>0</v>
      </c>
      <c r="BX40" s="79">
        <f t="shared" si="10"/>
        <v>50260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50260</v>
      </c>
      <c r="BM42" s="78">
        <f t="shared" si="12"/>
        <v>0</v>
      </c>
      <c r="BN42" s="77">
        <f t="shared" si="12"/>
        <v>50260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50260</v>
      </c>
      <c r="BW42" s="77">
        <f>BW38+BW39+BW40+BW41</f>
        <v>0</v>
      </c>
      <c r="BX42" s="95">
        <f>BX38+BX39+BX40+BX41</f>
        <v>50260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220000</v>
      </c>
      <c r="BS49" s="89">
        <v>0</v>
      </c>
      <c r="BT49" s="101">
        <v>302023.79000000004</v>
      </c>
      <c r="BU49" s="76"/>
      <c r="BV49" s="85">
        <f aca="true" t="shared" si="15" ref="BV49:BX50">D49+G49+J49+M49+P49+S49+V49+Y49+AB49+AE49+AH49+AK49+AN49+AQ49+AT49+AW49+AZ49+BC49+BF49+BI49+BL49+BO49+BR49</f>
        <v>220000</v>
      </c>
      <c r="BW49" s="77">
        <f t="shared" si="15"/>
        <v>0</v>
      </c>
      <c r="BX49" s="79">
        <f t="shared" si="15"/>
        <v>302023.79000000004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76500</v>
      </c>
      <c r="BS50" s="89">
        <v>0</v>
      </c>
      <c r="BT50" s="101">
        <v>89048.2</v>
      </c>
      <c r="BU50" s="76"/>
      <c r="BV50" s="85">
        <f t="shared" si="15"/>
        <v>76500</v>
      </c>
      <c r="BW50" s="77">
        <f t="shared" si="15"/>
        <v>0</v>
      </c>
      <c r="BX50" s="79">
        <f t="shared" si="15"/>
        <v>89048.2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296500</v>
      </c>
      <c r="BS51" s="78">
        <f>BS49+BS50</f>
        <v>0</v>
      </c>
      <c r="BT51" s="77">
        <f>BT49+BT50</f>
        <v>391071.99000000005</v>
      </c>
      <c r="BU51" s="85"/>
      <c r="BV51" s="85">
        <f>BV49+BV50</f>
        <v>296500</v>
      </c>
      <c r="BW51" s="77">
        <f>BW49+BW50</f>
        <v>0</v>
      </c>
      <c r="BX51" s="95">
        <f>BX49+BX50</f>
        <v>391071.99000000005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325490</v>
      </c>
      <c r="E53" s="86">
        <f t="shared" si="18"/>
        <v>0</v>
      </c>
      <c r="F53" s="86">
        <f t="shared" si="18"/>
        <v>584493.4299999999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7000</v>
      </c>
      <c r="K53" s="86">
        <f t="shared" si="18"/>
        <v>0</v>
      </c>
      <c r="L53" s="86">
        <f t="shared" si="18"/>
        <v>15046.220000000001</v>
      </c>
      <c r="M53" s="86">
        <f t="shared" si="18"/>
        <v>91550</v>
      </c>
      <c r="N53" s="86">
        <f t="shared" si="18"/>
        <v>0</v>
      </c>
      <c r="O53" s="86">
        <f t="shared" si="18"/>
        <v>147840.52</v>
      </c>
      <c r="P53" s="86">
        <f t="shared" si="18"/>
        <v>1150</v>
      </c>
      <c r="Q53" s="86">
        <f t="shared" si="18"/>
        <v>0</v>
      </c>
      <c r="R53" s="86">
        <f t="shared" si="18"/>
        <v>3680</v>
      </c>
      <c r="S53" s="86">
        <f t="shared" si="18"/>
        <v>50800</v>
      </c>
      <c r="T53" s="86">
        <f t="shared" si="18"/>
        <v>0</v>
      </c>
      <c r="U53" s="86">
        <f t="shared" si="18"/>
        <v>92823.66000000002</v>
      </c>
      <c r="V53" s="86">
        <f t="shared" si="18"/>
        <v>4450</v>
      </c>
      <c r="W53" s="86">
        <f t="shared" si="18"/>
        <v>0</v>
      </c>
      <c r="X53" s="86">
        <f t="shared" si="18"/>
        <v>20149.8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219250</v>
      </c>
      <c r="AC53" s="86">
        <f t="shared" si="18"/>
        <v>0</v>
      </c>
      <c r="AD53" s="86">
        <f t="shared" si="18"/>
        <v>287833.81999999995</v>
      </c>
      <c r="AE53" s="86">
        <f t="shared" si="18"/>
        <v>329860</v>
      </c>
      <c r="AF53" s="86">
        <f t="shared" si="18"/>
        <v>0</v>
      </c>
      <c r="AG53" s="86">
        <f t="shared" si="18"/>
        <v>469559.65</v>
      </c>
      <c r="AH53" s="86">
        <f t="shared" si="18"/>
        <v>5000</v>
      </c>
      <c r="AI53" s="86">
        <f t="shared" si="18"/>
        <v>0</v>
      </c>
      <c r="AJ53" s="86">
        <f aca="true" t="shared" si="19" ref="AJ53:BT53">AJ20+AJ28+AJ35+AJ42+AJ46+AJ51</f>
        <v>5000</v>
      </c>
      <c r="AK53" s="86">
        <f t="shared" si="19"/>
        <v>23700</v>
      </c>
      <c r="AL53" s="86">
        <f t="shared" si="19"/>
        <v>0</v>
      </c>
      <c r="AM53" s="86">
        <f t="shared" si="19"/>
        <v>68939.17</v>
      </c>
      <c r="AN53" s="86">
        <f t="shared" si="19"/>
        <v>30000</v>
      </c>
      <c r="AO53" s="86">
        <f t="shared" si="19"/>
        <v>0</v>
      </c>
      <c r="AP53" s="86">
        <f t="shared" si="19"/>
        <v>30000</v>
      </c>
      <c r="AQ53" s="86">
        <f t="shared" si="19"/>
        <v>59600</v>
      </c>
      <c r="AR53" s="86">
        <f t="shared" si="19"/>
        <v>0</v>
      </c>
      <c r="AS53" s="86">
        <f t="shared" si="19"/>
        <v>69189.29000000001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8000</v>
      </c>
      <c r="AX53" s="86">
        <f t="shared" si="19"/>
        <v>0</v>
      </c>
      <c r="AY53" s="86">
        <f t="shared" si="19"/>
        <v>14900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58367</v>
      </c>
      <c r="BJ53" s="86">
        <f t="shared" si="19"/>
        <v>0</v>
      </c>
      <c r="BK53" s="86">
        <f t="shared" si="19"/>
        <v>2505</v>
      </c>
      <c r="BL53" s="86">
        <f t="shared" si="19"/>
        <v>73550</v>
      </c>
      <c r="BM53" s="86">
        <f t="shared" si="19"/>
        <v>0</v>
      </c>
      <c r="BN53" s="86">
        <f t="shared" si="19"/>
        <v>73550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296500</v>
      </c>
      <c r="BS53" s="86">
        <f t="shared" si="19"/>
        <v>0</v>
      </c>
      <c r="BT53" s="86">
        <f t="shared" si="19"/>
        <v>391071.99000000005</v>
      </c>
      <c r="BU53" s="86">
        <f>BU8</f>
        <v>0</v>
      </c>
      <c r="BV53" s="102">
        <f>BV8+BV20+BV28+BV35+BV42+BV46+BV51</f>
        <v>1584267</v>
      </c>
      <c r="BW53" s="87">
        <f>BW20+BW28+BW35+BW42+BW46+BW51</f>
        <v>0</v>
      </c>
      <c r="BX53" s="87">
        <f>BX20+BX28+BX35+BX42+BX46+BX51</f>
        <v>2276582.5500000003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136260</v>
      </c>
      <c r="E10" s="89">
        <v>0</v>
      </c>
      <c r="F10" s="90"/>
      <c r="G10" s="88"/>
      <c r="H10" s="89"/>
      <c r="I10" s="90"/>
      <c r="J10" s="97">
        <v>6200</v>
      </c>
      <c r="K10" s="89">
        <v>0</v>
      </c>
      <c r="L10" s="101"/>
      <c r="M10" s="91">
        <v>27800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28700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198960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9650</v>
      </c>
      <c r="E11" s="89">
        <v>0</v>
      </c>
      <c r="F11" s="90"/>
      <c r="G11" s="88"/>
      <c r="H11" s="89"/>
      <c r="I11" s="90"/>
      <c r="J11" s="97">
        <v>450</v>
      </c>
      <c r="K11" s="89">
        <v>0</v>
      </c>
      <c r="L11" s="101"/>
      <c r="M11" s="91">
        <v>2550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1960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14610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133546</v>
      </c>
      <c r="E12" s="89">
        <v>0</v>
      </c>
      <c r="F12" s="90"/>
      <c r="G12" s="88"/>
      <c r="H12" s="89"/>
      <c r="I12" s="90"/>
      <c r="J12" s="97">
        <v>1000</v>
      </c>
      <c r="K12" s="89">
        <v>0</v>
      </c>
      <c r="L12" s="101"/>
      <c r="M12" s="91">
        <v>44000</v>
      </c>
      <c r="N12" s="89">
        <v>0</v>
      </c>
      <c r="O12" s="90"/>
      <c r="P12" s="91">
        <v>500</v>
      </c>
      <c r="Q12" s="89">
        <v>0</v>
      </c>
      <c r="R12" s="90"/>
      <c r="S12" s="91">
        <v>800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194600</v>
      </c>
      <c r="AC12" s="89">
        <v>0</v>
      </c>
      <c r="AD12" s="90"/>
      <c r="AE12" s="91">
        <v>55200</v>
      </c>
      <c r="AF12" s="89">
        <v>0</v>
      </c>
      <c r="AG12" s="90"/>
      <c r="AH12" s="91"/>
      <c r="AI12" s="89"/>
      <c r="AJ12" s="90"/>
      <c r="AK12" s="91">
        <v>5200</v>
      </c>
      <c r="AL12" s="89">
        <v>0</v>
      </c>
      <c r="AM12" s="90"/>
      <c r="AN12" s="91"/>
      <c r="AO12" s="89"/>
      <c r="AP12" s="90"/>
      <c r="AQ12" s="91">
        <v>10000</v>
      </c>
      <c r="AR12" s="89">
        <v>0</v>
      </c>
      <c r="AS12" s="90"/>
      <c r="AT12" s="91"/>
      <c r="AU12" s="89"/>
      <c r="AV12" s="90"/>
      <c r="AW12" s="91">
        <v>6500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451346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21200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14000</v>
      </c>
      <c r="N13" s="89">
        <v>0</v>
      </c>
      <c r="O13" s="90"/>
      <c r="P13" s="91">
        <v>650</v>
      </c>
      <c r="Q13" s="89">
        <v>0</v>
      </c>
      <c r="R13" s="90"/>
      <c r="S13" s="91">
        <v>0</v>
      </c>
      <c r="T13" s="89">
        <v>0</v>
      </c>
      <c r="U13" s="90"/>
      <c r="V13" s="91">
        <v>4450</v>
      </c>
      <c r="W13" s="89">
        <v>0</v>
      </c>
      <c r="X13" s="90"/>
      <c r="Y13" s="91"/>
      <c r="Z13" s="89"/>
      <c r="AA13" s="90"/>
      <c r="AB13" s="91">
        <v>650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18500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1500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60950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23550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23550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12600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12600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17000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59281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76281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330256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7650</v>
      </c>
      <c r="K20" s="78">
        <f t="shared" si="1"/>
        <v>0</v>
      </c>
      <c r="L20" s="77">
        <f t="shared" si="1"/>
        <v>0</v>
      </c>
      <c r="M20" s="98">
        <f t="shared" si="1"/>
        <v>88350</v>
      </c>
      <c r="N20" s="78">
        <f t="shared" si="1"/>
        <v>0</v>
      </c>
      <c r="O20" s="77">
        <f t="shared" si="1"/>
        <v>0</v>
      </c>
      <c r="P20" s="98">
        <f t="shared" si="1"/>
        <v>1150</v>
      </c>
      <c r="Q20" s="78">
        <f t="shared" si="1"/>
        <v>0</v>
      </c>
      <c r="R20" s="77">
        <f t="shared" si="1"/>
        <v>0</v>
      </c>
      <c r="S20" s="98">
        <f t="shared" si="1"/>
        <v>800</v>
      </c>
      <c r="T20" s="78">
        <f t="shared" si="1"/>
        <v>0</v>
      </c>
      <c r="U20" s="77">
        <f t="shared" si="1"/>
        <v>0</v>
      </c>
      <c r="V20" s="98">
        <f t="shared" si="1"/>
        <v>4450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195250</v>
      </c>
      <c r="AC20" s="78">
        <f t="shared" si="1"/>
        <v>0</v>
      </c>
      <c r="AD20" s="77">
        <f t="shared" si="1"/>
        <v>0</v>
      </c>
      <c r="AE20" s="98">
        <f t="shared" si="1"/>
        <v>85860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23700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8000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59281</v>
      </c>
      <c r="BJ20" s="78">
        <f t="shared" si="1"/>
        <v>0</v>
      </c>
      <c r="BK20" s="77">
        <f t="shared" si="1"/>
        <v>0</v>
      </c>
      <c r="BL20" s="98">
        <f t="shared" si="1"/>
        <v>23550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838297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50000</v>
      </c>
      <c r="AF24" s="89">
        <v>0</v>
      </c>
      <c r="AG24" s="101"/>
      <c r="AH24" s="97">
        <v>0</v>
      </c>
      <c r="AI24" s="89">
        <v>0</v>
      </c>
      <c r="AJ24" s="101"/>
      <c r="AK24" s="97">
        <v>5000</v>
      </c>
      <c r="AL24" s="89">
        <v>0</v>
      </c>
      <c r="AM24" s="101"/>
      <c r="AN24" s="97">
        <v>0</v>
      </c>
      <c r="AO24" s="89">
        <v>0</v>
      </c>
      <c r="AP24" s="101"/>
      <c r="AQ24" s="97">
        <v>80000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135000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80000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135000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67970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67970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67970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67970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220000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76500</v>
      </c>
      <c r="BS50" s="89">
        <v>0</v>
      </c>
      <c r="BT50" s="101"/>
      <c r="BU50" s="76"/>
      <c r="BV50" s="85">
        <f t="shared" si="9"/>
        <v>76500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296500</v>
      </c>
      <c r="BS51" s="78">
        <f>BS49+BS50</f>
        <v>0</v>
      </c>
      <c r="BT51" s="77">
        <f>BT49+BT50</f>
        <v>0</v>
      </c>
      <c r="BU51" s="85"/>
      <c r="BV51" s="85">
        <f>BV49+BV50</f>
        <v>296500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330256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7650</v>
      </c>
      <c r="K53" s="86">
        <f t="shared" si="11"/>
        <v>0</v>
      </c>
      <c r="L53" s="86">
        <f t="shared" si="11"/>
        <v>0</v>
      </c>
      <c r="M53" s="86">
        <f t="shared" si="11"/>
        <v>88350</v>
      </c>
      <c r="N53" s="86">
        <f t="shared" si="11"/>
        <v>0</v>
      </c>
      <c r="O53" s="86">
        <f t="shared" si="11"/>
        <v>0</v>
      </c>
      <c r="P53" s="86">
        <f t="shared" si="11"/>
        <v>1150</v>
      </c>
      <c r="Q53" s="86">
        <f t="shared" si="11"/>
        <v>0</v>
      </c>
      <c r="R53" s="86">
        <f t="shared" si="11"/>
        <v>0</v>
      </c>
      <c r="S53" s="86">
        <f t="shared" si="11"/>
        <v>800</v>
      </c>
      <c r="T53" s="86">
        <f t="shared" si="11"/>
        <v>0</v>
      </c>
      <c r="U53" s="86">
        <f t="shared" si="11"/>
        <v>0</v>
      </c>
      <c r="V53" s="86">
        <f t="shared" si="11"/>
        <v>4450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195250</v>
      </c>
      <c r="AC53" s="86">
        <f t="shared" si="11"/>
        <v>0</v>
      </c>
      <c r="AD53" s="86">
        <f t="shared" si="11"/>
        <v>0</v>
      </c>
      <c r="AE53" s="86">
        <f t="shared" si="11"/>
        <v>135860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28700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90000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8000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59281</v>
      </c>
      <c r="BJ53" s="86">
        <f t="shared" si="11"/>
        <v>0</v>
      </c>
      <c r="BK53" s="86">
        <f t="shared" si="11"/>
        <v>0</v>
      </c>
      <c r="BL53" s="86">
        <f t="shared" si="11"/>
        <v>91520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296500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1337767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144060</v>
      </c>
      <c r="E10" s="89">
        <v>0</v>
      </c>
      <c r="F10" s="90"/>
      <c r="G10" s="88"/>
      <c r="H10" s="89"/>
      <c r="I10" s="90"/>
      <c r="J10" s="97">
        <v>6200</v>
      </c>
      <c r="K10" s="89">
        <v>0</v>
      </c>
      <c r="L10" s="101"/>
      <c r="M10" s="91">
        <v>30000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30000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210260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9650</v>
      </c>
      <c r="E11" s="89">
        <v>0</v>
      </c>
      <c r="F11" s="90"/>
      <c r="G11" s="88"/>
      <c r="H11" s="89"/>
      <c r="I11" s="90"/>
      <c r="J11" s="97">
        <v>450</v>
      </c>
      <c r="K11" s="89">
        <v>0</v>
      </c>
      <c r="L11" s="101"/>
      <c r="M11" s="91">
        <v>2550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1960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14610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145746</v>
      </c>
      <c r="E12" s="89">
        <v>0</v>
      </c>
      <c r="F12" s="90"/>
      <c r="G12" s="88"/>
      <c r="H12" s="89"/>
      <c r="I12" s="90"/>
      <c r="J12" s="97">
        <v>1000</v>
      </c>
      <c r="K12" s="89">
        <v>0</v>
      </c>
      <c r="L12" s="101"/>
      <c r="M12" s="91">
        <v>46000</v>
      </c>
      <c r="N12" s="89">
        <v>0</v>
      </c>
      <c r="O12" s="90"/>
      <c r="P12" s="91">
        <v>500</v>
      </c>
      <c r="Q12" s="89">
        <v>0</v>
      </c>
      <c r="R12" s="90"/>
      <c r="S12" s="91">
        <v>1800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195600</v>
      </c>
      <c r="AC12" s="89">
        <v>0</v>
      </c>
      <c r="AD12" s="90"/>
      <c r="AE12" s="91">
        <v>57200</v>
      </c>
      <c r="AF12" s="89">
        <v>0</v>
      </c>
      <c r="AG12" s="90"/>
      <c r="AH12" s="91"/>
      <c r="AI12" s="89"/>
      <c r="AJ12" s="90"/>
      <c r="AK12" s="91">
        <v>5200</v>
      </c>
      <c r="AL12" s="89">
        <v>0</v>
      </c>
      <c r="AM12" s="90"/>
      <c r="AN12" s="91"/>
      <c r="AO12" s="89"/>
      <c r="AP12" s="90"/>
      <c r="AQ12" s="91">
        <v>10500</v>
      </c>
      <c r="AR12" s="89">
        <v>0</v>
      </c>
      <c r="AS12" s="90"/>
      <c r="AT12" s="91"/>
      <c r="AU12" s="89"/>
      <c r="AV12" s="90"/>
      <c r="AW12" s="91">
        <v>6500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470046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23200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14000</v>
      </c>
      <c r="N13" s="89">
        <v>0</v>
      </c>
      <c r="O13" s="90"/>
      <c r="P13" s="91">
        <v>650</v>
      </c>
      <c r="Q13" s="89">
        <v>0</v>
      </c>
      <c r="R13" s="90"/>
      <c r="S13" s="91">
        <v>0</v>
      </c>
      <c r="T13" s="89">
        <v>0</v>
      </c>
      <c r="U13" s="90"/>
      <c r="V13" s="91">
        <v>5450</v>
      </c>
      <c r="W13" s="89">
        <v>0</v>
      </c>
      <c r="X13" s="90"/>
      <c r="Y13" s="91"/>
      <c r="Z13" s="89"/>
      <c r="AA13" s="90"/>
      <c r="AB13" s="91">
        <v>650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18500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1500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63950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20970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20970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12600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12600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20500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59161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79661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355756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7650</v>
      </c>
      <c r="K20" s="78">
        <f t="shared" si="1"/>
        <v>0</v>
      </c>
      <c r="L20" s="77">
        <f t="shared" si="1"/>
        <v>0</v>
      </c>
      <c r="M20" s="98">
        <f t="shared" si="1"/>
        <v>92550</v>
      </c>
      <c r="N20" s="78">
        <f t="shared" si="1"/>
        <v>0</v>
      </c>
      <c r="O20" s="77">
        <f t="shared" si="1"/>
        <v>0</v>
      </c>
      <c r="P20" s="98">
        <f t="shared" si="1"/>
        <v>1150</v>
      </c>
      <c r="Q20" s="78">
        <f t="shared" si="1"/>
        <v>0</v>
      </c>
      <c r="R20" s="77">
        <f t="shared" si="1"/>
        <v>0</v>
      </c>
      <c r="S20" s="98">
        <f t="shared" si="1"/>
        <v>1800</v>
      </c>
      <c r="T20" s="78">
        <f t="shared" si="1"/>
        <v>0</v>
      </c>
      <c r="U20" s="77">
        <f t="shared" si="1"/>
        <v>0</v>
      </c>
      <c r="V20" s="98">
        <f t="shared" si="1"/>
        <v>5450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196250</v>
      </c>
      <c r="AC20" s="78">
        <f t="shared" si="1"/>
        <v>0</v>
      </c>
      <c r="AD20" s="77">
        <f t="shared" si="1"/>
        <v>0</v>
      </c>
      <c r="AE20" s="98">
        <f t="shared" si="1"/>
        <v>89160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23700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8000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59161</v>
      </c>
      <c r="BJ20" s="78">
        <f t="shared" si="1"/>
        <v>0</v>
      </c>
      <c r="BK20" s="77">
        <f t="shared" si="1"/>
        <v>0</v>
      </c>
      <c r="BL20" s="98">
        <f t="shared" si="1"/>
        <v>20970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872097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40000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90000</v>
      </c>
      <c r="AF24" s="89">
        <v>0</v>
      </c>
      <c r="AG24" s="101"/>
      <c r="AH24" s="97">
        <v>0</v>
      </c>
      <c r="AI24" s="89">
        <v>0</v>
      </c>
      <c r="AJ24" s="101"/>
      <c r="AK24" s="97">
        <v>5000</v>
      </c>
      <c r="AL24" s="89">
        <v>0</v>
      </c>
      <c r="AM24" s="101"/>
      <c r="AN24" s="97">
        <v>0</v>
      </c>
      <c r="AO24" s="89">
        <v>0</v>
      </c>
      <c r="AP24" s="101"/>
      <c r="AQ24" s="97">
        <v>60000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195000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40000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90000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60000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195000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34170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34170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34170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34170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220000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76500</v>
      </c>
      <c r="BS50" s="89">
        <v>0</v>
      </c>
      <c r="BT50" s="101"/>
      <c r="BU50" s="76"/>
      <c r="BV50" s="85">
        <f t="shared" si="9"/>
        <v>76500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296500</v>
      </c>
      <c r="BS51" s="78">
        <f>BS49+BS50</f>
        <v>0</v>
      </c>
      <c r="BT51" s="77">
        <f>BT49+BT50</f>
        <v>0</v>
      </c>
      <c r="BU51" s="85"/>
      <c r="BV51" s="85">
        <f>BV49+BV50</f>
        <v>296500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355756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7650</v>
      </c>
      <c r="K53" s="86">
        <f t="shared" si="11"/>
        <v>0</v>
      </c>
      <c r="L53" s="86">
        <f t="shared" si="11"/>
        <v>0</v>
      </c>
      <c r="M53" s="86">
        <f t="shared" si="11"/>
        <v>92550</v>
      </c>
      <c r="N53" s="86">
        <f t="shared" si="11"/>
        <v>0</v>
      </c>
      <c r="O53" s="86">
        <f t="shared" si="11"/>
        <v>0</v>
      </c>
      <c r="P53" s="86">
        <f t="shared" si="11"/>
        <v>41150</v>
      </c>
      <c r="Q53" s="86">
        <f t="shared" si="11"/>
        <v>0</v>
      </c>
      <c r="R53" s="86">
        <f t="shared" si="11"/>
        <v>0</v>
      </c>
      <c r="S53" s="86">
        <f t="shared" si="11"/>
        <v>1800</v>
      </c>
      <c r="T53" s="86">
        <f t="shared" si="11"/>
        <v>0</v>
      </c>
      <c r="U53" s="86">
        <f t="shared" si="11"/>
        <v>0</v>
      </c>
      <c r="V53" s="86">
        <f t="shared" si="11"/>
        <v>5450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196250</v>
      </c>
      <c r="AC53" s="86">
        <f t="shared" si="11"/>
        <v>0</v>
      </c>
      <c r="AD53" s="86">
        <f t="shared" si="11"/>
        <v>0</v>
      </c>
      <c r="AE53" s="86">
        <f t="shared" si="11"/>
        <v>179160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28700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70500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8000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59161</v>
      </c>
      <c r="BJ53" s="86">
        <f t="shared" si="11"/>
        <v>0</v>
      </c>
      <c r="BK53" s="86">
        <f t="shared" si="11"/>
        <v>0</v>
      </c>
      <c r="BL53" s="86">
        <f t="shared" si="11"/>
        <v>55140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296500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1397767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2021-05-27T10:22:12Z</dcterms:modified>
  <cp:category/>
  <cp:version/>
  <cp:contentType/>
  <cp:contentStatus/>
</cp:coreProperties>
</file>