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<sst xmlns="http://schemas.openxmlformats.org/spreadsheetml/2006/main" count="870" uniqueCount="151">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</sst>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75000</v>
      </c>
      <c r="E7" s="40"/>
    </row>
    <row r="8" spans="2:5" ht="15.75" thickBot="1">
      <c r="B8" s="9"/>
      <c r="C8" s="6" t="s">
        <v>7</v>
      </c>
      <c r="D8" s="41"/>
      <c r="E8" s="42">
        <v>218853.59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624500</v>
      </c>
      <c r="E10" s="45">
        <v>987105.0999999999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83500</v>
      </c>
      <c r="E14" s="45">
        <v>176638.18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708000</v>
      </c>
      <c r="E16" s="51">
        <f>E10+E11+E12+E13+E14+E15</f>
        <v>1163743.2799999998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76123</v>
      </c>
      <c r="E18" s="45">
        <v>93529.98999999999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76123</v>
      </c>
      <c r="E23" s="51">
        <f>E18+E19+E20+E21+E22</f>
        <v>93529.98999999999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110300</v>
      </c>
      <c r="E25" s="45">
        <v>139571.83</v>
      </c>
    </row>
    <row r="26" spans="2:5" ht="15">
      <c r="B26" s="13">
        <v>30200</v>
      </c>
      <c r="C26" s="54" t="s">
        <v>28</v>
      </c>
      <c r="D26" s="39">
        <v>500</v>
      </c>
      <c r="E26" s="45">
        <v>500</v>
      </c>
    </row>
    <row r="27" spans="2:5" ht="15">
      <c r="B27" s="13">
        <v>30300</v>
      </c>
      <c r="C27" s="54" t="s">
        <v>29</v>
      </c>
      <c r="D27" s="39">
        <v>100</v>
      </c>
      <c r="E27" s="45">
        <v>100.24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55000</v>
      </c>
      <c r="E29" s="50">
        <v>98417.12000000001</v>
      </c>
    </row>
    <row r="30" spans="2:5" ht="15.75" thickBot="1">
      <c r="B30" s="16">
        <v>30000</v>
      </c>
      <c r="C30" s="15" t="s">
        <v>32</v>
      </c>
      <c r="D30" s="48">
        <f>D25+D26+D27+D28+D29</f>
        <v>165900</v>
      </c>
      <c r="E30" s="51">
        <f>E25+E26+E27+E28+E29</f>
        <v>238589.19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50000</v>
      </c>
      <c r="E33" s="59">
        <v>99000</v>
      </c>
    </row>
    <row r="34" spans="2:5" ht="15">
      <c r="B34" s="13">
        <v>40300</v>
      </c>
      <c r="C34" s="54" t="s">
        <v>37</v>
      </c>
      <c r="D34" s="61">
        <v>450000</v>
      </c>
      <c r="E34" s="45">
        <v>479040.92</v>
      </c>
    </row>
    <row r="35" spans="2:5" ht="15">
      <c r="B35" s="13">
        <v>40400</v>
      </c>
      <c r="C35" s="54" t="s">
        <v>38</v>
      </c>
      <c r="D35" s="39">
        <v>47000</v>
      </c>
      <c r="E35" s="45">
        <v>93661.15</v>
      </c>
    </row>
    <row r="36" spans="2:5" ht="15">
      <c r="B36" s="13">
        <v>40500</v>
      </c>
      <c r="C36" s="54" t="s">
        <v>39</v>
      </c>
      <c r="D36" s="49">
        <v>60000</v>
      </c>
      <c r="E36" s="50">
        <v>60000</v>
      </c>
    </row>
    <row r="37" spans="2:5" ht="15.75" thickBot="1">
      <c r="B37" s="16">
        <v>40000</v>
      </c>
      <c r="C37" s="15" t="s">
        <v>40</v>
      </c>
      <c r="D37" s="48">
        <f>D32+D33+D34+D35+D36</f>
        <v>607000</v>
      </c>
      <c r="E37" s="51">
        <f>E32+E33+E34+E35+E36</f>
        <v>731702.07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195000</v>
      </c>
      <c r="E54" s="45">
        <v>284187.25</v>
      </c>
    </row>
    <row r="55" spans="2:5" ht="15">
      <c r="B55" s="13">
        <v>90200</v>
      </c>
      <c r="C55" s="54" t="s">
        <v>62</v>
      </c>
      <c r="D55" s="61">
        <v>100000</v>
      </c>
      <c r="E55" s="62">
        <v>101467.35</v>
      </c>
    </row>
    <row r="56" spans="2:5" ht="15.75" thickBot="1">
      <c r="B56" s="16">
        <v>90000</v>
      </c>
      <c r="C56" s="15" t="s">
        <v>63</v>
      </c>
      <c r="D56" s="48">
        <f>D54+D55</f>
        <v>295000</v>
      </c>
      <c r="E56" s="51">
        <f>E54+E55</f>
        <v>385654.6</v>
      </c>
    </row>
    <row r="57" spans="2:5" ht="16.5" thickBot="1" thickTop="1">
      <c r="B57" s="109" t="s">
        <v>64</v>
      </c>
      <c r="C57" s="110"/>
      <c r="D57" s="52">
        <f>D16+D23+D30+D37+D43+D49+D52+D56</f>
        <v>1852023</v>
      </c>
      <c r="E57" s="55">
        <f>E16+E23+E30+E37+E43+E49+E52+E56</f>
        <v>2613219.13</v>
      </c>
    </row>
    <row r="58" spans="2:5" ht="16.5" thickBot="1" thickTop="1">
      <c r="B58" s="109" t="s">
        <v>65</v>
      </c>
      <c r="C58" s="110"/>
      <c r="D58" s="52">
        <f>D57+D5+D6+D7+D8</f>
        <v>1927023</v>
      </c>
      <c r="E58" s="55">
        <f>E57+E5+E6+E7+E8</f>
        <v>2832072.7199999997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83500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708000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48112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48112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110300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165900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45000</v>
      </c>
      <c r="E35" s="45"/>
    </row>
    <row r="36" spans="2:5" ht="15">
      <c r="B36" s="13">
        <v>40500</v>
      </c>
      <c r="C36" s="54" t="s">
        <v>39</v>
      </c>
      <c r="D36" s="49">
        <v>35000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120000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195000</v>
      </c>
      <c r="E54" s="45"/>
    </row>
    <row r="55" spans="2:5" ht="15">
      <c r="B55" s="13">
        <v>90200</v>
      </c>
      <c r="C55" s="54" t="s">
        <v>62</v>
      </c>
      <c r="D55" s="61">
        <v>100000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1337012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1337012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624500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83500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708000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44767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44767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110300</v>
      </c>
      <c r="E25" s="45"/>
    </row>
    <row r="26" spans="2:5" ht="15">
      <c r="B26" s="13">
        <v>30200</v>
      </c>
      <c r="C26" s="54" t="s">
        <v>28</v>
      </c>
      <c r="D26" s="39">
        <v>500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55000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165900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30000</v>
      </c>
      <c r="E33" s="59"/>
    </row>
    <row r="34" spans="2:5" ht="15">
      <c r="B34" s="13">
        <v>40300</v>
      </c>
      <c r="C34" s="54" t="s">
        <v>37</v>
      </c>
      <c r="D34" s="61">
        <v>30000</v>
      </c>
      <c r="E34" s="45"/>
    </row>
    <row r="35" spans="2:5" ht="15">
      <c r="B35" s="13">
        <v>40400</v>
      </c>
      <c r="C35" s="54" t="s">
        <v>38</v>
      </c>
      <c r="D35" s="39">
        <v>42000</v>
      </c>
      <c r="E35" s="45"/>
    </row>
    <row r="36" spans="2:5" ht="15">
      <c r="B36" s="13">
        <v>40500</v>
      </c>
      <c r="C36" s="54" t="s">
        <v>39</v>
      </c>
      <c r="D36" s="49">
        <v>2000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104000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195000</v>
      </c>
      <c r="E54" s="45"/>
    </row>
    <row r="55" spans="2:5" ht="15">
      <c r="B55" s="13">
        <v>90200</v>
      </c>
      <c r="C55" s="54" t="s">
        <v>62</v>
      </c>
      <c r="D55" s="61">
        <v>100000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295000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1317667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1317667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120900</v>
      </c>
      <c r="E10" s="89">
        <v>0</v>
      </c>
      <c r="F10" s="90">
        <v>133430.09</v>
      </c>
      <c r="G10" s="88"/>
      <c r="H10" s="89"/>
      <c r="I10" s="90"/>
      <c r="J10" s="97">
        <v>4500</v>
      </c>
      <c r="K10" s="89">
        <v>0</v>
      </c>
      <c r="L10" s="101">
        <v>6083</v>
      </c>
      <c r="M10" s="91">
        <v>27700</v>
      </c>
      <c r="N10" s="89">
        <v>0</v>
      </c>
      <c r="O10" s="90">
        <v>28582.39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58500</v>
      </c>
      <c r="AF10" s="89">
        <v>0</v>
      </c>
      <c r="AG10" s="90">
        <v>61851.490000000005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211600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229946.96999999997</v>
      </c>
    </row>
    <row r="11" spans="2:76" ht="15">
      <c r="B11" s="13">
        <v>102</v>
      </c>
      <c r="C11" s="25" t="s">
        <v>92</v>
      </c>
      <c r="D11" s="88">
        <v>7800</v>
      </c>
      <c r="E11" s="89">
        <v>0</v>
      </c>
      <c r="F11" s="90">
        <v>8109.91</v>
      </c>
      <c r="G11" s="88"/>
      <c r="H11" s="89"/>
      <c r="I11" s="90"/>
      <c r="J11" s="97">
        <v>350</v>
      </c>
      <c r="K11" s="89">
        <v>0</v>
      </c>
      <c r="L11" s="101">
        <v>416.5</v>
      </c>
      <c r="M11" s="91">
        <v>2450</v>
      </c>
      <c r="N11" s="89">
        <v>0</v>
      </c>
      <c r="O11" s="90">
        <v>3097.2799999999997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3960</v>
      </c>
      <c r="AF11" s="89">
        <v>0</v>
      </c>
      <c r="AG11" s="90">
        <v>4305.62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14560</v>
      </c>
      <c r="BW11" s="77">
        <f t="shared" si="1"/>
        <v>0</v>
      </c>
      <c r="BX11" s="79">
        <f t="shared" si="2"/>
        <v>15929.309999999998</v>
      </c>
    </row>
    <row r="12" spans="2:76" ht="15">
      <c r="B12" s="13">
        <v>103</v>
      </c>
      <c r="C12" s="25" t="s">
        <v>93</v>
      </c>
      <c r="D12" s="88">
        <v>149858</v>
      </c>
      <c r="E12" s="89">
        <v>0</v>
      </c>
      <c r="F12" s="90">
        <v>310049.6700000001</v>
      </c>
      <c r="G12" s="88"/>
      <c r="H12" s="89"/>
      <c r="I12" s="90"/>
      <c r="J12" s="97"/>
      <c r="K12" s="89"/>
      <c r="L12" s="101"/>
      <c r="M12" s="91">
        <v>30000</v>
      </c>
      <c r="N12" s="89">
        <v>0</v>
      </c>
      <c r="O12" s="90">
        <v>41302.270000000004</v>
      </c>
      <c r="P12" s="91">
        <v>2000</v>
      </c>
      <c r="Q12" s="89">
        <v>0</v>
      </c>
      <c r="R12" s="90">
        <v>4016</v>
      </c>
      <c r="S12" s="91">
        <v>1500</v>
      </c>
      <c r="T12" s="89">
        <v>0</v>
      </c>
      <c r="U12" s="90">
        <v>1668.35</v>
      </c>
      <c r="V12" s="91"/>
      <c r="W12" s="89"/>
      <c r="X12" s="90"/>
      <c r="Y12" s="91">
        <v>0</v>
      </c>
      <c r="Z12" s="89">
        <v>0</v>
      </c>
      <c r="AA12" s="90">
        <v>0</v>
      </c>
      <c r="AB12" s="91">
        <v>170800</v>
      </c>
      <c r="AC12" s="89">
        <v>0</v>
      </c>
      <c r="AD12" s="90">
        <v>192029.33</v>
      </c>
      <c r="AE12" s="91">
        <v>69700</v>
      </c>
      <c r="AF12" s="89">
        <v>0</v>
      </c>
      <c r="AG12" s="90">
        <v>107234.04</v>
      </c>
      <c r="AH12" s="91"/>
      <c r="AI12" s="89"/>
      <c r="AJ12" s="90"/>
      <c r="AK12" s="91">
        <v>17900</v>
      </c>
      <c r="AL12" s="89">
        <v>0</v>
      </c>
      <c r="AM12" s="90">
        <v>24596.95</v>
      </c>
      <c r="AN12" s="91"/>
      <c r="AO12" s="89"/>
      <c r="AP12" s="90"/>
      <c r="AQ12" s="91">
        <v>10500</v>
      </c>
      <c r="AR12" s="89">
        <v>0</v>
      </c>
      <c r="AS12" s="90">
        <v>17731.36</v>
      </c>
      <c r="AT12" s="91"/>
      <c r="AU12" s="89"/>
      <c r="AV12" s="90"/>
      <c r="AW12" s="91">
        <v>4000</v>
      </c>
      <c r="AX12" s="89">
        <v>0</v>
      </c>
      <c r="AY12" s="90">
        <v>10500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456258</v>
      </c>
      <c r="BW12" s="77">
        <f t="shared" si="1"/>
        <v>0</v>
      </c>
      <c r="BX12" s="79">
        <f t="shared" si="2"/>
        <v>709127.9700000001</v>
      </c>
    </row>
    <row r="13" spans="2:76" ht="15">
      <c r="B13" s="13">
        <v>104</v>
      </c>
      <c r="C13" s="25" t="s">
        <v>19</v>
      </c>
      <c r="D13" s="88">
        <v>61500</v>
      </c>
      <c r="E13" s="89">
        <v>0</v>
      </c>
      <c r="F13" s="90">
        <v>110794.25000000001</v>
      </c>
      <c r="G13" s="88"/>
      <c r="H13" s="89"/>
      <c r="I13" s="90"/>
      <c r="J13" s="97">
        <v>3000</v>
      </c>
      <c r="K13" s="89">
        <v>0</v>
      </c>
      <c r="L13" s="101">
        <v>4283.33</v>
      </c>
      <c r="M13" s="91">
        <v>23000</v>
      </c>
      <c r="N13" s="89">
        <v>0</v>
      </c>
      <c r="O13" s="90">
        <v>37500</v>
      </c>
      <c r="P13" s="91">
        <v>1650</v>
      </c>
      <c r="Q13" s="89">
        <v>0</v>
      </c>
      <c r="R13" s="90">
        <v>3300</v>
      </c>
      <c r="S13" s="91">
        <v>1000</v>
      </c>
      <c r="T13" s="89">
        <v>0</v>
      </c>
      <c r="U13" s="90">
        <v>1000</v>
      </c>
      <c r="V13" s="91">
        <v>8500</v>
      </c>
      <c r="W13" s="89">
        <v>0</v>
      </c>
      <c r="X13" s="90">
        <v>12850</v>
      </c>
      <c r="Y13" s="91"/>
      <c r="Z13" s="89"/>
      <c r="AA13" s="90"/>
      <c r="AB13" s="91">
        <v>650</v>
      </c>
      <c r="AC13" s="89">
        <v>0</v>
      </c>
      <c r="AD13" s="90">
        <v>650</v>
      </c>
      <c r="AE13" s="91"/>
      <c r="AF13" s="89"/>
      <c r="AG13" s="90"/>
      <c r="AH13" s="91"/>
      <c r="AI13" s="89"/>
      <c r="AJ13" s="90"/>
      <c r="AK13" s="91">
        <v>18000</v>
      </c>
      <c r="AL13" s="89">
        <v>0</v>
      </c>
      <c r="AM13" s="90">
        <v>18000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1500</v>
      </c>
      <c r="AX13" s="89">
        <v>0</v>
      </c>
      <c r="AY13" s="101">
        <v>1500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118800</v>
      </c>
      <c r="BW13" s="77">
        <f t="shared" si="1"/>
        <v>0</v>
      </c>
      <c r="BX13" s="79">
        <f t="shared" si="2"/>
        <v>189877.58000000002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26500</v>
      </c>
      <c r="BM16" s="89">
        <v>0</v>
      </c>
      <c r="BN16" s="90">
        <v>26500</v>
      </c>
      <c r="BO16" s="91"/>
      <c r="BP16" s="89"/>
      <c r="BQ16" s="90"/>
      <c r="BR16" s="97"/>
      <c r="BS16" s="89"/>
      <c r="BT16" s="101"/>
      <c r="BU16" s="76"/>
      <c r="BV16" s="85">
        <f t="shared" si="0"/>
        <v>26500</v>
      </c>
      <c r="BW16" s="77">
        <f t="shared" si="1"/>
        <v>0</v>
      </c>
      <c r="BX16" s="79">
        <f t="shared" si="2"/>
        <v>26500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6600</v>
      </c>
      <c r="E18" s="89">
        <v>0</v>
      </c>
      <c r="F18" s="90">
        <v>9053.47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6600</v>
      </c>
      <c r="BW18" s="77">
        <f t="shared" si="1"/>
        <v>0</v>
      </c>
      <c r="BX18" s="79">
        <f t="shared" si="2"/>
        <v>9053.47</v>
      </c>
    </row>
    <row r="19" spans="2:76" ht="15">
      <c r="B19" s="13">
        <v>110</v>
      </c>
      <c r="C19" s="25" t="s">
        <v>98</v>
      </c>
      <c r="D19" s="88">
        <v>17000</v>
      </c>
      <c r="E19" s="89">
        <v>0</v>
      </c>
      <c r="F19" s="90">
        <v>19127.05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34035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51035</v>
      </c>
      <c r="BW19" s="77">
        <f t="shared" si="1"/>
        <v>0</v>
      </c>
      <c r="BX19" s="79">
        <f t="shared" si="2"/>
        <v>19127.05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363658</v>
      </c>
      <c r="E20" s="78">
        <f t="shared" si="3"/>
        <v>0</v>
      </c>
      <c r="F20" s="79">
        <f t="shared" si="3"/>
        <v>590564.4400000002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7850</v>
      </c>
      <c r="K20" s="78">
        <f t="shared" si="3"/>
        <v>0</v>
      </c>
      <c r="L20" s="77">
        <f t="shared" si="3"/>
        <v>10782.83</v>
      </c>
      <c r="M20" s="98">
        <f t="shared" si="3"/>
        <v>83150</v>
      </c>
      <c r="N20" s="78">
        <f t="shared" si="3"/>
        <v>0</v>
      </c>
      <c r="O20" s="77">
        <f t="shared" si="3"/>
        <v>110481.94</v>
      </c>
      <c r="P20" s="98">
        <f t="shared" si="3"/>
        <v>3650</v>
      </c>
      <c r="Q20" s="78">
        <f t="shared" si="3"/>
        <v>0</v>
      </c>
      <c r="R20" s="77">
        <f t="shared" si="3"/>
        <v>7316</v>
      </c>
      <c r="S20" s="98">
        <f t="shared" si="3"/>
        <v>2500</v>
      </c>
      <c r="T20" s="78">
        <f t="shared" si="3"/>
        <v>0</v>
      </c>
      <c r="U20" s="77">
        <f t="shared" si="3"/>
        <v>2668.35</v>
      </c>
      <c r="V20" s="98">
        <f t="shared" si="3"/>
        <v>8500</v>
      </c>
      <c r="W20" s="78">
        <f t="shared" si="3"/>
        <v>0</v>
      </c>
      <c r="X20" s="77">
        <f t="shared" si="3"/>
        <v>12850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171450</v>
      </c>
      <c r="AC20" s="78">
        <f t="shared" si="3"/>
        <v>0</v>
      </c>
      <c r="AD20" s="77">
        <f t="shared" si="3"/>
        <v>192679.33</v>
      </c>
      <c r="AE20" s="98">
        <f t="shared" si="3"/>
        <v>132160</v>
      </c>
      <c r="AF20" s="78">
        <f t="shared" si="3"/>
        <v>0</v>
      </c>
      <c r="AG20" s="77">
        <f t="shared" si="3"/>
        <v>173391.15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35900</v>
      </c>
      <c r="AL20" s="78">
        <f t="shared" si="3"/>
        <v>0</v>
      </c>
      <c r="AM20" s="77">
        <f t="shared" si="3"/>
        <v>42596.95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10500</v>
      </c>
      <c r="AR20" s="78">
        <f t="shared" si="3"/>
        <v>0</v>
      </c>
      <c r="AS20" s="77">
        <f t="shared" si="3"/>
        <v>17731.36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5500</v>
      </c>
      <c r="AX20" s="78">
        <f t="shared" si="3"/>
        <v>0</v>
      </c>
      <c r="AY20" s="77">
        <f t="shared" si="3"/>
        <v>12000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34035</v>
      </c>
      <c r="BJ20" s="78">
        <f t="shared" si="3"/>
        <v>0</v>
      </c>
      <c r="BK20" s="77">
        <f t="shared" si="3"/>
        <v>0</v>
      </c>
      <c r="BL20" s="98">
        <f t="shared" si="3"/>
        <v>26500</v>
      </c>
      <c r="BM20" s="78">
        <f t="shared" si="3"/>
        <v>0</v>
      </c>
      <c r="BN20" s="77">
        <f t="shared" si="3"/>
        <v>26500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885353</v>
      </c>
      <c r="BW20" s="77">
        <f>BW10+BW11+BW12+BW13+BW14+BW15+BW16+BW17+BW18+BW19</f>
        <v>0</v>
      </c>
      <c r="BX20" s="95">
        <f>BX10+BX11+BX12+BX13+BX14+BX15+BX16+BX17+BX18+BX19</f>
        <v>1199562.35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48010.34</v>
      </c>
      <c r="G24" s="88"/>
      <c r="H24" s="89"/>
      <c r="I24" s="90"/>
      <c r="J24" s="97">
        <v>0</v>
      </c>
      <c r="K24" s="89">
        <v>0</v>
      </c>
      <c r="L24" s="101">
        <v>2627.21</v>
      </c>
      <c r="M24" s="97">
        <v>60000</v>
      </c>
      <c r="N24" s="89">
        <v>0</v>
      </c>
      <c r="O24" s="101">
        <v>60000</v>
      </c>
      <c r="P24" s="97">
        <v>0</v>
      </c>
      <c r="Q24" s="89">
        <v>0</v>
      </c>
      <c r="R24" s="101">
        <v>0</v>
      </c>
      <c r="S24" s="97">
        <v>35000</v>
      </c>
      <c r="T24" s="89">
        <v>0</v>
      </c>
      <c r="U24" s="101">
        <v>35000</v>
      </c>
      <c r="V24" s="97">
        <v>10000</v>
      </c>
      <c r="W24" s="89">
        <v>0</v>
      </c>
      <c r="X24" s="101">
        <v>10000</v>
      </c>
      <c r="Y24" s="97"/>
      <c r="Z24" s="89"/>
      <c r="AA24" s="101"/>
      <c r="AB24" s="97">
        <v>0</v>
      </c>
      <c r="AC24" s="89">
        <v>0</v>
      </c>
      <c r="AD24" s="101">
        <v>3862.5</v>
      </c>
      <c r="AE24" s="97">
        <v>565000</v>
      </c>
      <c r="AF24" s="89">
        <v>0</v>
      </c>
      <c r="AG24" s="101">
        <v>694449.99</v>
      </c>
      <c r="AH24" s="97"/>
      <c r="AI24" s="89"/>
      <c r="AJ24" s="101"/>
      <c r="AK24" s="97">
        <v>0</v>
      </c>
      <c r="AL24" s="89">
        <v>0</v>
      </c>
      <c r="AM24" s="101">
        <v>5917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10000</v>
      </c>
      <c r="AX24" s="89">
        <v>0</v>
      </c>
      <c r="AY24" s="101">
        <v>22332.129999999997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680000</v>
      </c>
      <c r="BW24" s="77">
        <f t="shared" si="4"/>
        <v>0</v>
      </c>
      <c r="BX24" s="79">
        <f t="shared" si="4"/>
        <v>882199.17</v>
      </c>
    </row>
    <row r="25" spans="2:76" ht="15">
      <c r="B25" s="13">
        <v>203</v>
      </c>
      <c r="C25" s="25" t="s">
        <v>105</v>
      </c>
      <c r="D25" s="88">
        <v>2000</v>
      </c>
      <c r="E25" s="89">
        <v>0</v>
      </c>
      <c r="F25" s="90">
        <v>7000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2000</v>
      </c>
      <c r="BW25" s="77">
        <f t="shared" si="4"/>
        <v>0</v>
      </c>
      <c r="BX25" s="79">
        <f t="shared" si="4"/>
        <v>7000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2000</v>
      </c>
      <c r="E28" s="78">
        <f t="shared" si="5"/>
        <v>0</v>
      </c>
      <c r="F28" s="79">
        <f t="shared" si="5"/>
        <v>55010.34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2627.21</v>
      </c>
      <c r="M28" s="98">
        <f t="shared" si="5"/>
        <v>60000</v>
      </c>
      <c r="N28" s="78">
        <f t="shared" si="5"/>
        <v>0</v>
      </c>
      <c r="O28" s="77">
        <f t="shared" si="5"/>
        <v>60000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35000</v>
      </c>
      <c r="T28" s="78">
        <f t="shared" si="5"/>
        <v>0</v>
      </c>
      <c r="U28" s="77">
        <f t="shared" si="5"/>
        <v>35000</v>
      </c>
      <c r="V28" s="98">
        <f t="shared" si="5"/>
        <v>10000</v>
      </c>
      <c r="W28" s="78">
        <f t="shared" si="5"/>
        <v>0</v>
      </c>
      <c r="X28" s="77">
        <f t="shared" si="5"/>
        <v>10000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3862.5</v>
      </c>
      <c r="AE28" s="98">
        <f t="shared" si="5"/>
        <v>565000</v>
      </c>
      <c r="AF28" s="78">
        <f t="shared" si="5"/>
        <v>0</v>
      </c>
      <c r="AG28" s="77">
        <f t="shared" si="5"/>
        <v>694449.99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5917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10000</v>
      </c>
      <c r="AX28" s="78">
        <f t="shared" si="6"/>
        <v>0</v>
      </c>
      <c r="AY28" s="77">
        <f t="shared" si="6"/>
        <v>22332.129999999997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682000</v>
      </c>
      <c r="BW28" s="77">
        <f>BW23+BW24+BW25+BW26+BW27</f>
        <v>0</v>
      </c>
      <c r="BX28" s="95">
        <f>BX23+BX24+BX25+BX26+BX27</f>
        <v>889199.17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64670</v>
      </c>
      <c r="BM40" s="89">
        <v>0</v>
      </c>
      <c r="BN40" s="101">
        <v>64670</v>
      </c>
      <c r="BO40" s="97"/>
      <c r="BP40" s="89"/>
      <c r="BQ40" s="101"/>
      <c r="BR40" s="97"/>
      <c r="BS40" s="89"/>
      <c r="BT40" s="101"/>
      <c r="BU40" s="76"/>
      <c r="BV40" s="85">
        <f t="shared" si="10"/>
        <v>64670</v>
      </c>
      <c r="BW40" s="77">
        <f t="shared" si="10"/>
        <v>0</v>
      </c>
      <c r="BX40" s="79">
        <f t="shared" si="10"/>
        <v>64670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64670</v>
      </c>
      <c r="BM42" s="78">
        <f t="shared" si="12"/>
        <v>0</v>
      </c>
      <c r="BN42" s="77">
        <f t="shared" si="12"/>
        <v>64670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64670</v>
      </c>
      <c r="BW42" s="77">
        <f>BW38+BW39+BW40+BW41</f>
        <v>0</v>
      </c>
      <c r="BX42" s="95">
        <f>BX38+BX39+BX40+BX41</f>
        <v>64670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195000</v>
      </c>
      <c r="BS49" s="89">
        <v>0</v>
      </c>
      <c r="BT49" s="101">
        <v>286214.60000000003</v>
      </c>
      <c r="BU49" s="76"/>
      <c r="BV49" s="85">
        <f aca="true" t="shared" si="15" ref="BV49:BX50">D49+G49+J49+M49+P49+S49+V49+Y49+AB49+AE49+AH49+AK49+AN49+AQ49+AT49+AW49+AZ49+BC49+BF49+BI49+BL49+BO49+BR49</f>
        <v>195000</v>
      </c>
      <c r="BW49" s="77">
        <f t="shared" si="15"/>
        <v>0</v>
      </c>
      <c r="BX49" s="79">
        <f t="shared" si="15"/>
        <v>286214.60000000003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100000</v>
      </c>
      <c r="BS50" s="89">
        <v>0</v>
      </c>
      <c r="BT50" s="101">
        <v>113838.84000000001</v>
      </c>
      <c r="BU50" s="76"/>
      <c r="BV50" s="85">
        <f t="shared" si="15"/>
        <v>100000</v>
      </c>
      <c r="BW50" s="77">
        <f t="shared" si="15"/>
        <v>0</v>
      </c>
      <c r="BX50" s="79">
        <f t="shared" si="15"/>
        <v>113838.84000000001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295000</v>
      </c>
      <c r="BS51" s="78">
        <f>BS49+BS50</f>
        <v>0</v>
      </c>
      <c r="BT51" s="77">
        <f>BT49+BT50</f>
        <v>400053.44000000006</v>
      </c>
      <c r="BU51" s="85"/>
      <c r="BV51" s="85">
        <f>BV49+BV50</f>
        <v>295000</v>
      </c>
      <c r="BW51" s="77">
        <f>BW49+BW50</f>
        <v>0</v>
      </c>
      <c r="BX51" s="95">
        <f>BX49+BX50</f>
        <v>400053.44000000006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365658</v>
      </c>
      <c r="E53" s="86">
        <f t="shared" si="18"/>
        <v>0</v>
      </c>
      <c r="F53" s="86">
        <f t="shared" si="18"/>
        <v>645574.7800000001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7850</v>
      </c>
      <c r="K53" s="86">
        <f t="shared" si="18"/>
        <v>0</v>
      </c>
      <c r="L53" s="86">
        <f t="shared" si="18"/>
        <v>13410.04</v>
      </c>
      <c r="M53" s="86">
        <f t="shared" si="18"/>
        <v>143150</v>
      </c>
      <c r="N53" s="86">
        <f t="shared" si="18"/>
        <v>0</v>
      </c>
      <c r="O53" s="86">
        <f t="shared" si="18"/>
        <v>170481.94</v>
      </c>
      <c r="P53" s="86">
        <f t="shared" si="18"/>
        <v>3650</v>
      </c>
      <c r="Q53" s="86">
        <f t="shared" si="18"/>
        <v>0</v>
      </c>
      <c r="R53" s="86">
        <f t="shared" si="18"/>
        <v>7316</v>
      </c>
      <c r="S53" s="86">
        <f t="shared" si="18"/>
        <v>37500</v>
      </c>
      <c r="T53" s="86">
        <f t="shared" si="18"/>
        <v>0</v>
      </c>
      <c r="U53" s="86">
        <f t="shared" si="18"/>
        <v>37668.35</v>
      </c>
      <c r="V53" s="86">
        <f t="shared" si="18"/>
        <v>18500</v>
      </c>
      <c r="W53" s="86">
        <f t="shared" si="18"/>
        <v>0</v>
      </c>
      <c r="X53" s="86">
        <f t="shared" si="18"/>
        <v>22850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171450</v>
      </c>
      <c r="AC53" s="86">
        <f t="shared" si="18"/>
        <v>0</v>
      </c>
      <c r="AD53" s="86">
        <f t="shared" si="18"/>
        <v>196541.83</v>
      </c>
      <c r="AE53" s="86">
        <f t="shared" si="18"/>
        <v>697160</v>
      </c>
      <c r="AF53" s="86">
        <f t="shared" si="18"/>
        <v>0</v>
      </c>
      <c r="AG53" s="86">
        <f t="shared" si="18"/>
        <v>867841.14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35900</v>
      </c>
      <c r="AL53" s="86">
        <f t="shared" si="19"/>
        <v>0</v>
      </c>
      <c r="AM53" s="86">
        <f t="shared" si="19"/>
        <v>48513.95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10500</v>
      </c>
      <c r="AR53" s="86">
        <f t="shared" si="19"/>
        <v>0</v>
      </c>
      <c r="AS53" s="86">
        <f t="shared" si="19"/>
        <v>17731.36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15500</v>
      </c>
      <c r="AX53" s="86">
        <f t="shared" si="19"/>
        <v>0</v>
      </c>
      <c r="AY53" s="86">
        <f t="shared" si="19"/>
        <v>34332.13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34035</v>
      </c>
      <c r="BJ53" s="86">
        <f t="shared" si="19"/>
        <v>0</v>
      </c>
      <c r="BK53" s="86">
        <f t="shared" si="19"/>
        <v>0</v>
      </c>
      <c r="BL53" s="86">
        <f t="shared" si="19"/>
        <v>91170</v>
      </c>
      <c r="BM53" s="86">
        <f t="shared" si="19"/>
        <v>0</v>
      </c>
      <c r="BN53" s="86">
        <f t="shared" si="19"/>
        <v>91170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295000</v>
      </c>
      <c r="BS53" s="86">
        <f t="shared" si="19"/>
        <v>0</v>
      </c>
      <c r="BT53" s="86">
        <f t="shared" si="19"/>
        <v>400053.44000000006</v>
      </c>
      <c r="BU53" s="86">
        <f>BU8</f>
        <v>0</v>
      </c>
      <c r="BV53" s="102">
        <f>BV8+BV20+BV28+BV35+BV42+BV46+BV51</f>
        <v>1927023</v>
      </c>
      <c r="BW53" s="87">
        <f>BW20+BW28+BW35+BW42+BW46+BW51</f>
        <v>0</v>
      </c>
      <c r="BX53" s="87">
        <f>BX20+BX28+BX35+BX42+BX46+BX51</f>
        <v>2553484.96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120900</v>
      </c>
      <c r="E10" s="89">
        <v>0</v>
      </c>
      <c r="F10" s="90"/>
      <c r="G10" s="88"/>
      <c r="H10" s="89"/>
      <c r="I10" s="90"/>
      <c r="J10" s="97">
        <v>4500</v>
      </c>
      <c r="K10" s="89">
        <v>0</v>
      </c>
      <c r="L10" s="101"/>
      <c r="M10" s="91">
        <v>27700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211600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7800</v>
      </c>
      <c r="E11" s="89">
        <v>0</v>
      </c>
      <c r="F11" s="90"/>
      <c r="G11" s="88"/>
      <c r="H11" s="89"/>
      <c r="I11" s="90"/>
      <c r="J11" s="97">
        <v>350</v>
      </c>
      <c r="K11" s="89">
        <v>0</v>
      </c>
      <c r="L11" s="101"/>
      <c r="M11" s="91">
        <v>2450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3960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14560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152858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34500</v>
      </c>
      <c r="N12" s="89">
        <v>0</v>
      </c>
      <c r="O12" s="90"/>
      <c r="P12" s="91">
        <v>1000</v>
      </c>
      <c r="Q12" s="89">
        <v>0</v>
      </c>
      <c r="R12" s="90"/>
      <c r="S12" s="91">
        <v>1500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170800</v>
      </c>
      <c r="AC12" s="89">
        <v>0</v>
      </c>
      <c r="AD12" s="90"/>
      <c r="AE12" s="91">
        <v>69700</v>
      </c>
      <c r="AF12" s="89">
        <v>0</v>
      </c>
      <c r="AG12" s="90"/>
      <c r="AH12" s="91"/>
      <c r="AI12" s="89"/>
      <c r="AJ12" s="90"/>
      <c r="AK12" s="91">
        <v>3900</v>
      </c>
      <c r="AL12" s="89">
        <v>0</v>
      </c>
      <c r="AM12" s="90"/>
      <c r="AN12" s="91"/>
      <c r="AO12" s="89"/>
      <c r="AP12" s="90"/>
      <c r="AQ12" s="91">
        <v>10500</v>
      </c>
      <c r="AR12" s="89">
        <v>0</v>
      </c>
      <c r="AS12" s="90"/>
      <c r="AT12" s="91"/>
      <c r="AU12" s="89"/>
      <c r="AV12" s="90"/>
      <c r="AW12" s="91">
        <v>5000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449758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61500</v>
      </c>
      <c r="E13" s="89">
        <v>0</v>
      </c>
      <c r="F13" s="90"/>
      <c r="G13" s="88"/>
      <c r="H13" s="89"/>
      <c r="I13" s="90"/>
      <c r="J13" s="97">
        <v>3000</v>
      </c>
      <c r="K13" s="89">
        <v>0</v>
      </c>
      <c r="L13" s="101"/>
      <c r="M13" s="91">
        <v>23000</v>
      </c>
      <c r="N13" s="89">
        <v>0</v>
      </c>
      <c r="O13" s="90"/>
      <c r="P13" s="91">
        <v>1650</v>
      </c>
      <c r="Q13" s="89">
        <v>0</v>
      </c>
      <c r="R13" s="90"/>
      <c r="S13" s="91">
        <v>1000</v>
      </c>
      <c r="T13" s="89">
        <v>0</v>
      </c>
      <c r="U13" s="90"/>
      <c r="V13" s="91">
        <v>8500</v>
      </c>
      <c r="W13" s="89">
        <v>0</v>
      </c>
      <c r="X13" s="90"/>
      <c r="Y13" s="91"/>
      <c r="Z13" s="89"/>
      <c r="AA13" s="90"/>
      <c r="AB13" s="91">
        <v>650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18000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23450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23450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6600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6600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41154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58154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366658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7850</v>
      </c>
      <c r="K20" s="78">
        <f t="shared" si="1"/>
        <v>0</v>
      </c>
      <c r="L20" s="77">
        <f t="shared" si="1"/>
        <v>0</v>
      </c>
      <c r="M20" s="98">
        <f t="shared" si="1"/>
        <v>87650</v>
      </c>
      <c r="N20" s="78">
        <f t="shared" si="1"/>
        <v>0</v>
      </c>
      <c r="O20" s="77">
        <f t="shared" si="1"/>
        <v>0</v>
      </c>
      <c r="P20" s="98">
        <f t="shared" si="1"/>
        <v>2650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8500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171450</v>
      </c>
      <c r="AC20" s="78">
        <f t="shared" si="1"/>
        <v>0</v>
      </c>
      <c r="AD20" s="77">
        <f t="shared" si="1"/>
        <v>0</v>
      </c>
      <c r="AE20" s="98">
        <f t="shared" si="1"/>
        <v>132160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21900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6500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41154</v>
      </c>
      <c r="BJ20" s="78">
        <f t="shared" si="1"/>
        <v>0</v>
      </c>
      <c r="BK20" s="77">
        <f t="shared" si="1"/>
        <v>0</v>
      </c>
      <c r="BL20" s="98">
        <f t="shared" si="1"/>
        <v>23450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882922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70000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70000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39090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39090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39090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39090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100000</v>
      </c>
      <c r="BS50" s="89">
        <v>0</v>
      </c>
      <c r="BT50" s="101"/>
      <c r="BU50" s="76"/>
      <c r="BV50" s="85">
        <f t="shared" si="9"/>
        <v>100000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295000</v>
      </c>
      <c r="BS51" s="78">
        <f>BS49+BS50</f>
        <v>0</v>
      </c>
      <c r="BT51" s="77">
        <f>BT49+BT50</f>
        <v>0</v>
      </c>
      <c r="BU51" s="85"/>
      <c r="BV51" s="85">
        <f>BV49+BV50</f>
        <v>295000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366658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7850</v>
      </c>
      <c r="K53" s="86">
        <f t="shared" si="11"/>
        <v>0</v>
      </c>
      <c r="L53" s="86">
        <f t="shared" si="11"/>
        <v>0</v>
      </c>
      <c r="M53" s="86">
        <f t="shared" si="11"/>
        <v>87650</v>
      </c>
      <c r="N53" s="86">
        <f t="shared" si="11"/>
        <v>0</v>
      </c>
      <c r="O53" s="86">
        <f t="shared" si="11"/>
        <v>0</v>
      </c>
      <c r="P53" s="86">
        <f t="shared" si="11"/>
        <v>72650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8500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171450</v>
      </c>
      <c r="AC53" s="86">
        <f t="shared" si="11"/>
        <v>0</v>
      </c>
      <c r="AD53" s="86">
        <f t="shared" si="11"/>
        <v>0</v>
      </c>
      <c r="AE53" s="86">
        <f t="shared" si="11"/>
        <v>182160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21900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41154</v>
      </c>
      <c r="BJ53" s="86">
        <f t="shared" si="11"/>
        <v>0</v>
      </c>
      <c r="BK53" s="86">
        <f t="shared" si="11"/>
        <v>0</v>
      </c>
      <c r="BL53" s="86">
        <f t="shared" si="11"/>
        <v>62540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1337012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120900</v>
      </c>
      <c r="E10" s="89">
        <v>0</v>
      </c>
      <c r="F10" s="90"/>
      <c r="G10" s="88"/>
      <c r="H10" s="89"/>
      <c r="I10" s="90"/>
      <c r="J10" s="97">
        <v>4500</v>
      </c>
      <c r="K10" s="89">
        <v>0</v>
      </c>
      <c r="L10" s="101"/>
      <c r="M10" s="91">
        <v>27700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58500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211600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7800</v>
      </c>
      <c r="E11" s="89">
        <v>0</v>
      </c>
      <c r="F11" s="90"/>
      <c r="G11" s="88"/>
      <c r="H11" s="89"/>
      <c r="I11" s="90"/>
      <c r="J11" s="97">
        <v>350</v>
      </c>
      <c r="K11" s="89">
        <v>0</v>
      </c>
      <c r="L11" s="101"/>
      <c r="M11" s="91">
        <v>2450</v>
      </c>
      <c r="N11" s="89">
        <v>0</v>
      </c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3960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14560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152858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34500</v>
      </c>
      <c r="N12" s="89">
        <v>0</v>
      </c>
      <c r="O12" s="90"/>
      <c r="P12" s="91">
        <v>1000</v>
      </c>
      <c r="Q12" s="89">
        <v>0</v>
      </c>
      <c r="R12" s="90"/>
      <c r="S12" s="91">
        <v>1500</v>
      </c>
      <c r="T12" s="89">
        <v>0</v>
      </c>
      <c r="U12" s="90"/>
      <c r="V12" s="91"/>
      <c r="W12" s="89"/>
      <c r="X12" s="90"/>
      <c r="Y12" s="91">
        <v>0</v>
      </c>
      <c r="Z12" s="89">
        <v>0</v>
      </c>
      <c r="AA12" s="90"/>
      <c r="AB12" s="91">
        <v>170800</v>
      </c>
      <c r="AC12" s="89">
        <v>0</v>
      </c>
      <c r="AD12" s="90"/>
      <c r="AE12" s="91">
        <v>69700</v>
      </c>
      <c r="AF12" s="89">
        <v>0</v>
      </c>
      <c r="AG12" s="90"/>
      <c r="AH12" s="91"/>
      <c r="AI12" s="89"/>
      <c r="AJ12" s="90"/>
      <c r="AK12" s="91">
        <v>3900</v>
      </c>
      <c r="AL12" s="89">
        <v>0</v>
      </c>
      <c r="AM12" s="90"/>
      <c r="AN12" s="91"/>
      <c r="AO12" s="89"/>
      <c r="AP12" s="90"/>
      <c r="AQ12" s="91">
        <v>10500</v>
      </c>
      <c r="AR12" s="89">
        <v>0</v>
      </c>
      <c r="AS12" s="90"/>
      <c r="AT12" s="91"/>
      <c r="AU12" s="89"/>
      <c r="AV12" s="90"/>
      <c r="AW12" s="91">
        <v>5000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449758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61500</v>
      </c>
      <c r="E13" s="89">
        <v>0</v>
      </c>
      <c r="F13" s="90"/>
      <c r="G13" s="88"/>
      <c r="H13" s="89"/>
      <c r="I13" s="90"/>
      <c r="J13" s="97">
        <v>3000</v>
      </c>
      <c r="K13" s="89">
        <v>0</v>
      </c>
      <c r="L13" s="101"/>
      <c r="M13" s="91">
        <v>23000</v>
      </c>
      <c r="N13" s="89">
        <v>0</v>
      </c>
      <c r="O13" s="90"/>
      <c r="P13" s="91">
        <v>1650</v>
      </c>
      <c r="Q13" s="89">
        <v>0</v>
      </c>
      <c r="R13" s="90"/>
      <c r="S13" s="91">
        <v>1000</v>
      </c>
      <c r="T13" s="89">
        <v>0</v>
      </c>
      <c r="U13" s="90"/>
      <c r="V13" s="91">
        <v>8500</v>
      </c>
      <c r="W13" s="89">
        <v>0</v>
      </c>
      <c r="X13" s="90"/>
      <c r="Y13" s="91"/>
      <c r="Z13" s="89"/>
      <c r="AA13" s="90"/>
      <c r="AB13" s="91">
        <v>650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18000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1500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118800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21490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21490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6600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6600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17000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38239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55239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366658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7850</v>
      </c>
      <c r="K20" s="78">
        <f t="shared" si="1"/>
        <v>0</v>
      </c>
      <c r="L20" s="77">
        <f t="shared" si="1"/>
        <v>0</v>
      </c>
      <c r="M20" s="98">
        <f t="shared" si="1"/>
        <v>87650</v>
      </c>
      <c r="N20" s="78">
        <f t="shared" si="1"/>
        <v>0</v>
      </c>
      <c r="O20" s="77">
        <f t="shared" si="1"/>
        <v>0</v>
      </c>
      <c r="P20" s="98">
        <f t="shared" si="1"/>
        <v>2650</v>
      </c>
      <c r="Q20" s="78">
        <f t="shared" si="1"/>
        <v>0</v>
      </c>
      <c r="R20" s="77">
        <f t="shared" si="1"/>
        <v>0</v>
      </c>
      <c r="S20" s="98">
        <f t="shared" si="1"/>
        <v>2500</v>
      </c>
      <c r="T20" s="78">
        <f t="shared" si="1"/>
        <v>0</v>
      </c>
      <c r="U20" s="77">
        <f t="shared" si="1"/>
        <v>0</v>
      </c>
      <c r="V20" s="98">
        <f t="shared" si="1"/>
        <v>8500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171450</v>
      </c>
      <c r="AC20" s="78">
        <f t="shared" si="1"/>
        <v>0</v>
      </c>
      <c r="AD20" s="77">
        <f t="shared" si="1"/>
        <v>0</v>
      </c>
      <c r="AE20" s="98">
        <f t="shared" si="1"/>
        <v>132160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21900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10500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6500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38239</v>
      </c>
      <c r="BJ20" s="78">
        <f t="shared" si="1"/>
        <v>0</v>
      </c>
      <c r="BK20" s="77">
        <f t="shared" si="1"/>
        <v>0</v>
      </c>
      <c r="BL20" s="98">
        <f t="shared" si="1"/>
        <v>21490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878047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/>
      <c r="Z24" s="89"/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50000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4000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4000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4000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50000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104000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40620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40620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40620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40620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100000</v>
      </c>
      <c r="BS50" s="89">
        <v>0</v>
      </c>
      <c r="BT50" s="101"/>
      <c r="BU50" s="76"/>
      <c r="BV50" s="85">
        <f t="shared" si="9"/>
        <v>100000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295000</v>
      </c>
      <c r="BS51" s="78">
        <f>BS49+BS50</f>
        <v>0</v>
      </c>
      <c r="BT51" s="77">
        <f>BT49+BT50</f>
        <v>0</v>
      </c>
      <c r="BU51" s="85"/>
      <c r="BV51" s="85">
        <f>BV49+BV50</f>
        <v>295000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370658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7850</v>
      </c>
      <c r="K53" s="86">
        <f t="shared" si="11"/>
        <v>0</v>
      </c>
      <c r="L53" s="86">
        <f t="shared" si="11"/>
        <v>0</v>
      </c>
      <c r="M53" s="86">
        <f t="shared" si="11"/>
        <v>87650</v>
      </c>
      <c r="N53" s="86">
        <f t="shared" si="11"/>
        <v>0</v>
      </c>
      <c r="O53" s="86">
        <f t="shared" si="11"/>
        <v>0</v>
      </c>
      <c r="P53" s="86">
        <f t="shared" si="11"/>
        <v>2650</v>
      </c>
      <c r="Q53" s="86">
        <f t="shared" si="11"/>
        <v>0</v>
      </c>
      <c r="R53" s="86">
        <f t="shared" si="11"/>
        <v>0</v>
      </c>
      <c r="S53" s="86">
        <f t="shared" si="11"/>
        <v>2500</v>
      </c>
      <c r="T53" s="86">
        <f t="shared" si="11"/>
        <v>0</v>
      </c>
      <c r="U53" s="86">
        <f t="shared" si="11"/>
        <v>0</v>
      </c>
      <c r="V53" s="86">
        <f t="shared" si="11"/>
        <v>8500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171450</v>
      </c>
      <c r="AC53" s="86">
        <f t="shared" si="11"/>
        <v>0</v>
      </c>
      <c r="AD53" s="86">
        <f t="shared" si="11"/>
        <v>0</v>
      </c>
      <c r="AE53" s="86">
        <f t="shared" si="11"/>
        <v>182160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71900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10500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6500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38239</v>
      </c>
      <c r="BJ53" s="86">
        <f t="shared" si="11"/>
        <v>0</v>
      </c>
      <c r="BK53" s="86">
        <f t="shared" si="11"/>
        <v>0</v>
      </c>
      <c r="BL53" s="86">
        <f t="shared" si="11"/>
        <v>62110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295000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1317667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2018-07-09T14:17:07Z</dcterms:modified>
  <cp:category/>
  <cp:version/>
  <cp:contentType/>
  <cp:contentStatus/>
</cp:coreProperties>
</file>