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<sst xmlns="http://schemas.openxmlformats.org/spreadsheetml/2006/main" count="870" uniqueCount="152">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</sst>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804504.96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1143261</v>
      </c>
      <c r="E10" s="45">
        <v>1839613.68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251000</v>
      </c>
      <c r="E14" s="45">
        <v>251000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1394261</v>
      </c>
      <c r="E16" s="51">
        <f>E10+E11+E12+E13+E14+E15</f>
        <v>2090613.68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411188.46</v>
      </c>
      <c r="E18" s="45">
        <v>577126.97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341354.98</v>
      </c>
      <c r="E20" s="59">
        <v>359468.79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752543.44</v>
      </c>
      <c r="E23" s="51">
        <f>E18+E19+E20+E21+E22</f>
        <v>936595.76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401719.65</v>
      </c>
      <c r="E25" s="45">
        <v>458044.03</v>
      </c>
    </row>
    <row r="26" spans="2:5" ht="15">
      <c r="B26" s="13">
        <v>30200</v>
      </c>
      <c r="C26" s="54" t="s">
        <v>28</v>
      </c>
      <c r="D26" s="39">
        <v>5048</v>
      </c>
      <c r="E26" s="45">
        <v>5050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121251.59</v>
      </c>
      <c r="E29" s="50">
        <v>173718.53</v>
      </c>
    </row>
    <row r="30" spans="2:5" ht="15.75" thickBot="1">
      <c r="B30" s="16">
        <v>30000</v>
      </c>
      <c r="C30" s="15" t="s">
        <v>32</v>
      </c>
      <c r="D30" s="48">
        <f>D25+D26+D27+D28+D29</f>
        <v>528019.24</v>
      </c>
      <c r="E30" s="51">
        <f>E25+E26+E27+E28+E29</f>
        <v>636812.56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409967.64</v>
      </c>
    </row>
    <row r="34" spans="2:5" ht="15">
      <c r="B34" s="13">
        <v>40300</v>
      </c>
      <c r="C34" s="54" t="s">
        <v>37</v>
      </c>
      <c r="D34" s="61">
        <v>160000</v>
      </c>
      <c r="E34" s="45">
        <v>417264.45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30000</v>
      </c>
      <c r="E36" s="50">
        <v>62026.81</v>
      </c>
    </row>
    <row r="37" spans="2:5" ht="15.75" thickBot="1">
      <c r="B37" s="16">
        <v>40000</v>
      </c>
      <c r="C37" s="15" t="s">
        <v>40</v>
      </c>
      <c r="D37" s="48">
        <f>D32+D33+D34+D35+D36</f>
        <v>240000</v>
      </c>
      <c r="E37" s="51">
        <f>E32+E33+E34+E35+E36</f>
        <v>889258.9000000001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121913.99999999999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121913.99999999999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>
        <v>602240.79</v>
      </c>
    </row>
    <row r="55" spans="2:5" ht="15">
      <c r="B55" s="13">
        <v>90200</v>
      </c>
      <c r="C55" s="54" t="s">
        <v>62</v>
      </c>
      <c r="D55" s="61">
        <v>18000</v>
      </c>
      <c r="E55" s="62">
        <v>21603.440000000002</v>
      </c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623844.23</v>
      </c>
    </row>
    <row r="57" spans="2:5" ht="16.5" thickBot="1" thickTop="1">
      <c r="B57" s="109" t="s">
        <v>64</v>
      </c>
      <c r="C57" s="110"/>
      <c r="D57" s="52">
        <f>D16+D23+D30+D37+D43+D49+D52+D56</f>
        <v>3530823.6799999997</v>
      </c>
      <c r="E57" s="55">
        <f>E16+E23+E30+E37+E43+E49+E52+E56</f>
        <v>5299039.130000001</v>
      </c>
    </row>
    <row r="58" spans="2:5" ht="16.5" thickBot="1" thickTop="1">
      <c r="B58" s="109" t="s">
        <v>65</v>
      </c>
      <c r="C58" s="110"/>
      <c r="D58" s="52">
        <f>D57+D5+D6+D7+D8</f>
        <v>3530823.6799999997</v>
      </c>
      <c r="E58" s="55">
        <f>E57+E5+E6+E7+E8</f>
        <v>6103544.090000001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1143261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1394261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411188.46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341354.98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752543.44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406707.35000000003</v>
      </c>
      <c r="E25" s="45"/>
    </row>
    <row r="26" spans="2:5" ht="15">
      <c r="B26" s="13">
        <v>30200</v>
      </c>
      <c r="C26" s="54" t="s">
        <v>28</v>
      </c>
      <c r="D26" s="39">
        <v>5048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121251.59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533006.9400000001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90000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3415811.38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3415811.38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1143261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251000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1394261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411188.46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341354.98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752543.44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379719.65</v>
      </c>
      <c r="E25" s="45"/>
    </row>
    <row r="26" spans="2:5" ht="15">
      <c r="B26" s="13">
        <v>30200</v>
      </c>
      <c r="C26" s="54" t="s">
        <v>28</v>
      </c>
      <c r="D26" s="39">
        <v>5048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121251.59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506019.24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90000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598000</v>
      </c>
      <c r="E54" s="45"/>
    </row>
    <row r="55" spans="2:5" ht="15">
      <c r="B55" s="13">
        <v>90200</v>
      </c>
      <c r="C55" s="54" t="s">
        <v>62</v>
      </c>
      <c r="D55" s="61">
        <v>18000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616000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3388823.6799999997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3388823.6799999997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386211.82</v>
      </c>
      <c r="E10" s="89">
        <v>0</v>
      </c>
      <c r="F10" s="90">
        <v>547519.0900000001</v>
      </c>
      <c r="G10" s="88"/>
      <c r="H10" s="89"/>
      <c r="I10" s="90"/>
      <c r="J10" s="97">
        <v>41742.1</v>
      </c>
      <c r="K10" s="89">
        <v>0</v>
      </c>
      <c r="L10" s="101">
        <v>57877.04999999999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427953.92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605396.1400000001</v>
      </c>
    </row>
    <row r="11" spans="2:76" ht="15">
      <c r="B11" s="13">
        <v>102</v>
      </c>
      <c r="C11" s="25" t="s">
        <v>92</v>
      </c>
      <c r="D11" s="88">
        <v>26023</v>
      </c>
      <c r="E11" s="89">
        <v>0</v>
      </c>
      <c r="F11" s="90">
        <v>26023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26023</v>
      </c>
      <c r="BW11" s="77">
        <f t="shared" si="1"/>
        <v>0</v>
      </c>
      <c r="BX11" s="79">
        <f t="shared" si="2"/>
        <v>26023</v>
      </c>
    </row>
    <row r="12" spans="2:76" ht="15">
      <c r="B12" s="13">
        <v>103</v>
      </c>
      <c r="C12" s="25" t="s">
        <v>93</v>
      </c>
      <c r="D12" s="88">
        <v>271205.19</v>
      </c>
      <c r="E12" s="89">
        <v>0</v>
      </c>
      <c r="F12" s="90">
        <v>455202.58999999997</v>
      </c>
      <c r="G12" s="88"/>
      <c r="H12" s="89"/>
      <c r="I12" s="90"/>
      <c r="J12" s="97">
        <v>3000</v>
      </c>
      <c r="K12" s="89">
        <v>0</v>
      </c>
      <c r="L12" s="101">
        <v>3000</v>
      </c>
      <c r="M12" s="91">
        <v>287460</v>
      </c>
      <c r="N12" s="89">
        <v>0</v>
      </c>
      <c r="O12" s="90">
        <v>377855.01</v>
      </c>
      <c r="P12" s="91">
        <v>11119.34</v>
      </c>
      <c r="Q12" s="89">
        <v>0</v>
      </c>
      <c r="R12" s="90">
        <v>16767.61</v>
      </c>
      <c r="S12" s="91">
        <v>24750</v>
      </c>
      <c r="T12" s="89">
        <v>0</v>
      </c>
      <c r="U12" s="90">
        <v>36961.23</v>
      </c>
      <c r="V12" s="91">
        <v>3335</v>
      </c>
      <c r="W12" s="89">
        <v>0</v>
      </c>
      <c r="X12" s="90">
        <v>7843.03</v>
      </c>
      <c r="Y12" s="91"/>
      <c r="Z12" s="89"/>
      <c r="AA12" s="90"/>
      <c r="AB12" s="91">
        <v>434215.24</v>
      </c>
      <c r="AC12" s="89">
        <v>0</v>
      </c>
      <c r="AD12" s="90">
        <v>444444.93</v>
      </c>
      <c r="AE12" s="91">
        <v>39040</v>
      </c>
      <c r="AF12" s="89">
        <v>0</v>
      </c>
      <c r="AG12" s="90">
        <v>82940.66</v>
      </c>
      <c r="AH12" s="91">
        <v>0</v>
      </c>
      <c r="AI12" s="89">
        <v>0</v>
      </c>
      <c r="AJ12" s="90">
        <v>0</v>
      </c>
      <c r="AK12" s="91">
        <v>49180</v>
      </c>
      <c r="AL12" s="89">
        <v>0</v>
      </c>
      <c r="AM12" s="90">
        <v>69618.81</v>
      </c>
      <c r="AN12" s="91"/>
      <c r="AO12" s="89"/>
      <c r="AP12" s="90"/>
      <c r="AQ12" s="91">
        <v>0</v>
      </c>
      <c r="AR12" s="89">
        <v>0</v>
      </c>
      <c r="AS12" s="90">
        <v>2000</v>
      </c>
      <c r="AT12" s="91"/>
      <c r="AU12" s="89"/>
      <c r="AV12" s="90"/>
      <c r="AW12" s="91"/>
      <c r="AX12" s="89"/>
      <c r="AY12" s="90"/>
      <c r="AZ12" s="91">
        <v>85000</v>
      </c>
      <c r="BA12" s="89">
        <v>0</v>
      </c>
      <c r="BB12" s="90">
        <v>85000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1208304.77</v>
      </c>
      <c r="BW12" s="77">
        <f t="shared" si="1"/>
        <v>0</v>
      </c>
      <c r="BX12" s="79">
        <f t="shared" si="2"/>
        <v>1581633.8699999999</v>
      </c>
    </row>
    <row r="13" spans="2:76" ht="15">
      <c r="B13" s="13">
        <v>104</v>
      </c>
      <c r="C13" s="25" t="s">
        <v>19</v>
      </c>
      <c r="D13" s="88">
        <v>18728.67</v>
      </c>
      <c r="E13" s="89">
        <v>0</v>
      </c>
      <c r="F13" s="90">
        <v>30473.57</v>
      </c>
      <c r="G13" s="88"/>
      <c r="H13" s="89"/>
      <c r="I13" s="90"/>
      <c r="J13" s="97">
        <v>4900</v>
      </c>
      <c r="K13" s="89">
        <v>0</v>
      </c>
      <c r="L13" s="101">
        <v>4988.5</v>
      </c>
      <c r="M13" s="91">
        <v>31005</v>
      </c>
      <c r="N13" s="89">
        <v>0</v>
      </c>
      <c r="O13" s="90">
        <v>57487.85999999999</v>
      </c>
      <c r="P13" s="91">
        <v>13450</v>
      </c>
      <c r="Q13" s="89">
        <v>0</v>
      </c>
      <c r="R13" s="90">
        <v>20634.61</v>
      </c>
      <c r="S13" s="91">
        <v>3000</v>
      </c>
      <c r="T13" s="89">
        <v>0</v>
      </c>
      <c r="U13" s="90">
        <v>5651.59</v>
      </c>
      <c r="V13" s="91">
        <v>18000</v>
      </c>
      <c r="W13" s="89">
        <v>0</v>
      </c>
      <c r="X13" s="90">
        <v>18000</v>
      </c>
      <c r="Y13" s="91"/>
      <c r="Z13" s="89"/>
      <c r="AA13" s="90"/>
      <c r="AB13" s="91">
        <v>300</v>
      </c>
      <c r="AC13" s="89">
        <v>0</v>
      </c>
      <c r="AD13" s="90">
        <v>300</v>
      </c>
      <c r="AE13" s="91">
        <v>305320</v>
      </c>
      <c r="AF13" s="89">
        <v>0</v>
      </c>
      <c r="AG13" s="90">
        <v>335893.49</v>
      </c>
      <c r="AH13" s="91"/>
      <c r="AI13" s="89"/>
      <c r="AJ13" s="90"/>
      <c r="AK13" s="91">
        <v>128000</v>
      </c>
      <c r="AL13" s="89">
        <v>0</v>
      </c>
      <c r="AM13" s="90">
        <v>150142.53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522703.67</v>
      </c>
      <c r="BW13" s="77">
        <f t="shared" si="1"/>
        <v>0</v>
      </c>
      <c r="BX13" s="79">
        <f t="shared" si="2"/>
        <v>623572.15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95235</v>
      </c>
      <c r="BM16" s="89">
        <v>0</v>
      </c>
      <c r="BN16" s="90">
        <v>107341.70000000001</v>
      </c>
      <c r="BO16" s="91"/>
      <c r="BP16" s="89"/>
      <c r="BQ16" s="90"/>
      <c r="BR16" s="97"/>
      <c r="BS16" s="89"/>
      <c r="BT16" s="101"/>
      <c r="BU16" s="76"/>
      <c r="BV16" s="85">
        <f t="shared" si="0"/>
        <v>95235</v>
      </c>
      <c r="BW16" s="77">
        <f t="shared" si="1"/>
        <v>0</v>
      </c>
      <c r="BX16" s="79">
        <f t="shared" si="2"/>
        <v>107341.70000000001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>
        <v>36100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6137</v>
      </c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>
        <v>1900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140178.32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173178.32</v>
      </c>
      <c r="BW19" s="77">
        <f t="shared" si="1"/>
        <v>0</v>
      </c>
      <c r="BX19" s="79">
        <f t="shared" si="2"/>
        <v>64137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734768.68</v>
      </c>
      <c r="E20" s="78">
        <f t="shared" si="3"/>
        <v>0</v>
      </c>
      <c r="F20" s="79">
        <f t="shared" si="3"/>
        <v>1096818.25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49642.1</v>
      </c>
      <c r="K20" s="78">
        <f t="shared" si="3"/>
        <v>0</v>
      </c>
      <c r="L20" s="77">
        <f t="shared" si="3"/>
        <v>65865.54999999999</v>
      </c>
      <c r="M20" s="98">
        <f t="shared" si="3"/>
        <v>318465</v>
      </c>
      <c r="N20" s="78">
        <f t="shared" si="3"/>
        <v>0</v>
      </c>
      <c r="O20" s="77">
        <f t="shared" si="3"/>
        <v>435342.87</v>
      </c>
      <c r="P20" s="98">
        <f t="shared" si="3"/>
        <v>24569.34</v>
      </c>
      <c r="Q20" s="78">
        <f t="shared" si="3"/>
        <v>0</v>
      </c>
      <c r="R20" s="77">
        <f t="shared" si="3"/>
        <v>37402.22</v>
      </c>
      <c r="S20" s="98">
        <f t="shared" si="3"/>
        <v>27750</v>
      </c>
      <c r="T20" s="78">
        <f t="shared" si="3"/>
        <v>0</v>
      </c>
      <c r="U20" s="77">
        <f t="shared" si="3"/>
        <v>42612.82000000001</v>
      </c>
      <c r="V20" s="98">
        <f t="shared" si="3"/>
        <v>21335</v>
      </c>
      <c r="W20" s="78">
        <f t="shared" si="3"/>
        <v>0</v>
      </c>
      <c r="X20" s="77">
        <f t="shared" si="3"/>
        <v>25843.03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434515.24</v>
      </c>
      <c r="AC20" s="78">
        <f t="shared" si="3"/>
        <v>0</v>
      </c>
      <c r="AD20" s="77">
        <f t="shared" si="3"/>
        <v>450881.93</v>
      </c>
      <c r="AE20" s="98">
        <f t="shared" si="3"/>
        <v>344360</v>
      </c>
      <c r="AF20" s="78">
        <f t="shared" si="3"/>
        <v>0</v>
      </c>
      <c r="AG20" s="77">
        <f t="shared" si="3"/>
        <v>418834.15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179080</v>
      </c>
      <c r="AL20" s="78">
        <f t="shared" si="3"/>
        <v>0</v>
      </c>
      <c r="AM20" s="77">
        <f t="shared" si="3"/>
        <v>221661.34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2000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85000</v>
      </c>
      <c r="BA20" s="78">
        <f t="shared" si="3"/>
        <v>0</v>
      </c>
      <c r="BB20" s="77">
        <f t="shared" si="3"/>
        <v>85000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140178.32</v>
      </c>
      <c r="BJ20" s="78">
        <f t="shared" si="3"/>
        <v>0</v>
      </c>
      <c r="BK20" s="77">
        <f t="shared" si="3"/>
        <v>20000</v>
      </c>
      <c r="BL20" s="98">
        <f t="shared" si="3"/>
        <v>95235</v>
      </c>
      <c r="BM20" s="78">
        <f t="shared" si="3"/>
        <v>0</v>
      </c>
      <c r="BN20" s="77">
        <f t="shared" si="3"/>
        <v>107341.70000000001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2454898.6799999997</v>
      </c>
      <c r="BW20" s="77">
        <f>BW10+BW11+BW12+BW13+BW14+BW15+BW16+BW17+BW18+BW19</f>
        <v>0</v>
      </c>
      <c r="BX20" s="95">
        <f>BX10+BX11+BX12+BX13+BX14+BX15+BX16+BX17+BX18+BX19</f>
        <v>3009603.86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5840.1</v>
      </c>
      <c r="E24" s="89">
        <v>0</v>
      </c>
      <c r="F24" s="90">
        <v>141107.11</v>
      </c>
      <c r="G24" s="88"/>
      <c r="H24" s="89"/>
      <c r="I24" s="90"/>
      <c r="J24" s="97">
        <v>0</v>
      </c>
      <c r="K24" s="89">
        <v>0</v>
      </c>
      <c r="L24" s="101">
        <v>23147</v>
      </c>
      <c r="M24" s="97">
        <v>50000</v>
      </c>
      <c r="N24" s="89">
        <v>0</v>
      </c>
      <c r="O24" s="101">
        <v>63463.89</v>
      </c>
      <c r="P24" s="97">
        <v>0</v>
      </c>
      <c r="Q24" s="89">
        <v>0</v>
      </c>
      <c r="R24" s="101">
        <v>0</v>
      </c>
      <c r="S24" s="97">
        <v>14289.9</v>
      </c>
      <c r="T24" s="89">
        <v>0</v>
      </c>
      <c r="U24" s="101">
        <v>28579.8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160000</v>
      </c>
      <c r="AC24" s="89">
        <v>0</v>
      </c>
      <c r="AD24" s="101">
        <v>312476.62</v>
      </c>
      <c r="AE24" s="97">
        <v>0</v>
      </c>
      <c r="AF24" s="89">
        <v>0</v>
      </c>
      <c r="AG24" s="101">
        <v>33.15</v>
      </c>
      <c r="AH24" s="97"/>
      <c r="AI24" s="89"/>
      <c r="AJ24" s="101"/>
      <c r="AK24" s="97">
        <v>9870</v>
      </c>
      <c r="AL24" s="89">
        <v>0</v>
      </c>
      <c r="AM24" s="101">
        <v>9870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240000</v>
      </c>
      <c r="BW24" s="77">
        <f t="shared" si="4"/>
        <v>0</v>
      </c>
      <c r="BX24" s="79">
        <f t="shared" si="4"/>
        <v>578677.57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31000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31000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5840.1</v>
      </c>
      <c r="E28" s="78">
        <f t="shared" si="5"/>
        <v>0</v>
      </c>
      <c r="F28" s="79">
        <f t="shared" si="5"/>
        <v>141107.11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23147</v>
      </c>
      <c r="M28" s="98">
        <f t="shared" si="5"/>
        <v>50000</v>
      </c>
      <c r="N28" s="78">
        <f t="shared" si="5"/>
        <v>0</v>
      </c>
      <c r="O28" s="77">
        <f t="shared" si="5"/>
        <v>63463.89</v>
      </c>
      <c r="P28" s="98">
        <f t="shared" si="5"/>
        <v>0</v>
      </c>
      <c r="Q28" s="78">
        <f t="shared" si="5"/>
        <v>0</v>
      </c>
      <c r="R28" s="77">
        <f t="shared" si="5"/>
        <v>31000</v>
      </c>
      <c r="S28" s="98">
        <f t="shared" si="5"/>
        <v>14289.9</v>
      </c>
      <c r="T28" s="78">
        <f t="shared" si="5"/>
        <v>0</v>
      </c>
      <c r="U28" s="77">
        <f t="shared" si="5"/>
        <v>28579.8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160000</v>
      </c>
      <c r="AC28" s="78">
        <f t="shared" si="5"/>
        <v>0</v>
      </c>
      <c r="AD28" s="77">
        <f t="shared" si="5"/>
        <v>312476.62</v>
      </c>
      <c r="AE28" s="98">
        <f t="shared" si="5"/>
        <v>0</v>
      </c>
      <c r="AF28" s="78">
        <f t="shared" si="5"/>
        <v>0</v>
      </c>
      <c r="AG28" s="77">
        <f t="shared" si="5"/>
        <v>33.15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9870</v>
      </c>
      <c r="AL28" s="78">
        <f t="shared" si="6"/>
        <v>0</v>
      </c>
      <c r="AM28" s="77">
        <f t="shared" si="6"/>
        <v>9870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240000</v>
      </c>
      <c r="BW28" s="77">
        <f>BW23+BW24+BW25+BW26+BW27</f>
        <v>0</v>
      </c>
      <c r="BX28" s="95">
        <f>BX23+BX24+BX25+BX26+BX27</f>
        <v>609677.57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219925</v>
      </c>
      <c r="BM40" s="89">
        <v>0</v>
      </c>
      <c r="BN40" s="101">
        <v>281216.81</v>
      </c>
      <c r="BO40" s="97"/>
      <c r="BP40" s="89"/>
      <c r="BQ40" s="101"/>
      <c r="BR40" s="97"/>
      <c r="BS40" s="89"/>
      <c r="BT40" s="101"/>
      <c r="BU40" s="76"/>
      <c r="BV40" s="85">
        <f t="shared" si="10"/>
        <v>219925</v>
      </c>
      <c r="BW40" s="77">
        <f t="shared" si="10"/>
        <v>0</v>
      </c>
      <c r="BX40" s="79">
        <f t="shared" si="10"/>
        <v>281216.81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219925</v>
      </c>
      <c r="BM42" s="78">
        <f t="shared" si="12"/>
        <v>0</v>
      </c>
      <c r="BN42" s="77">
        <f t="shared" si="12"/>
        <v>281216.81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219925</v>
      </c>
      <c r="BW42" s="77">
        <f>BW38+BW39+BW40+BW41</f>
        <v>0</v>
      </c>
      <c r="BX42" s="95">
        <f>BX38+BX39+BX40+BX41</f>
        <v>281216.81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>
        <v>637923.21</v>
      </c>
      <c r="BU49" s="76"/>
      <c r="BV49" s="85">
        <f aca="true" t="shared" si="15" ref="BV49:BX50">D49+G49+J49+M49+P49+S49+V49+Y49+AB49+AE49+AH49+AK49+AN49+AQ49+AT49+AW49+AZ49+BC49+BF49+BI49+BL49+BO49+BR49</f>
        <v>598000</v>
      </c>
      <c r="BW49" s="77">
        <f t="shared" si="15"/>
        <v>0</v>
      </c>
      <c r="BX49" s="79">
        <f t="shared" si="15"/>
        <v>637923.21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>
        <v>28066.27</v>
      </c>
      <c r="BU50" s="76"/>
      <c r="BV50" s="85">
        <f t="shared" si="15"/>
        <v>18000</v>
      </c>
      <c r="BW50" s="77">
        <f t="shared" si="15"/>
        <v>0</v>
      </c>
      <c r="BX50" s="79">
        <f t="shared" si="15"/>
        <v>28066.27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665989.48</v>
      </c>
      <c r="BU51" s="85"/>
      <c r="BV51" s="85">
        <f>BV49+BV50</f>
        <v>616000</v>
      </c>
      <c r="BW51" s="77">
        <f>BW49+BW50</f>
        <v>0</v>
      </c>
      <c r="BX51" s="95">
        <f>BX49+BX50</f>
        <v>665989.48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740608.78</v>
      </c>
      <c r="E53" s="86">
        <f t="shared" si="18"/>
        <v>0</v>
      </c>
      <c r="F53" s="86">
        <f t="shared" si="18"/>
        <v>1237925.3599999999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49642.1</v>
      </c>
      <c r="K53" s="86">
        <f t="shared" si="18"/>
        <v>0</v>
      </c>
      <c r="L53" s="86">
        <f t="shared" si="18"/>
        <v>89012.54999999999</v>
      </c>
      <c r="M53" s="86">
        <f t="shared" si="18"/>
        <v>368465</v>
      </c>
      <c r="N53" s="86">
        <f t="shared" si="18"/>
        <v>0</v>
      </c>
      <c r="O53" s="86">
        <f t="shared" si="18"/>
        <v>498806.76</v>
      </c>
      <c r="P53" s="86">
        <f t="shared" si="18"/>
        <v>24569.34</v>
      </c>
      <c r="Q53" s="86">
        <f t="shared" si="18"/>
        <v>0</v>
      </c>
      <c r="R53" s="86">
        <f t="shared" si="18"/>
        <v>68402.22</v>
      </c>
      <c r="S53" s="86">
        <f t="shared" si="18"/>
        <v>42039.9</v>
      </c>
      <c r="T53" s="86">
        <f t="shared" si="18"/>
        <v>0</v>
      </c>
      <c r="U53" s="86">
        <f t="shared" si="18"/>
        <v>71192.62000000001</v>
      </c>
      <c r="V53" s="86">
        <f t="shared" si="18"/>
        <v>21335</v>
      </c>
      <c r="W53" s="86">
        <f t="shared" si="18"/>
        <v>0</v>
      </c>
      <c r="X53" s="86">
        <f t="shared" si="18"/>
        <v>25843.03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594515.24</v>
      </c>
      <c r="AC53" s="86">
        <f t="shared" si="18"/>
        <v>0</v>
      </c>
      <c r="AD53" s="86">
        <f t="shared" si="18"/>
        <v>763358.55</v>
      </c>
      <c r="AE53" s="86">
        <f t="shared" si="18"/>
        <v>344360</v>
      </c>
      <c r="AF53" s="86">
        <f t="shared" si="18"/>
        <v>0</v>
      </c>
      <c r="AG53" s="86">
        <f t="shared" si="18"/>
        <v>418867.30000000005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188950</v>
      </c>
      <c r="AL53" s="86">
        <f t="shared" si="19"/>
        <v>0</v>
      </c>
      <c r="AM53" s="86">
        <f t="shared" si="19"/>
        <v>231531.34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2000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85000</v>
      </c>
      <c r="BA53" s="86">
        <f t="shared" si="19"/>
        <v>0</v>
      </c>
      <c r="BB53" s="86">
        <f t="shared" si="19"/>
        <v>85000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140178.32</v>
      </c>
      <c r="BJ53" s="86">
        <f t="shared" si="19"/>
        <v>0</v>
      </c>
      <c r="BK53" s="86">
        <f t="shared" si="19"/>
        <v>20000</v>
      </c>
      <c r="BL53" s="86">
        <f t="shared" si="19"/>
        <v>315160</v>
      </c>
      <c r="BM53" s="86">
        <f t="shared" si="19"/>
        <v>0</v>
      </c>
      <c r="BN53" s="86">
        <f t="shared" si="19"/>
        <v>388558.51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616000</v>
      </c>
      <c r="BS53" s="86">
        <f t="shared" si="19"/>
        <v>0</v>
      </c>
      <c r="BT53" s="86">
        <f t="shared" si="19"/>
        <v>665989.48</v>
      </c>
      <c r="BU53" s="86">
        <f>BU8</f>
        <v>0</v>
      </c>
      <c r="BV53" s="102">
        <f>BV8+BV20+BV28+BV35+BV42+BV46+BV51</f>
        <v>3530823.6799999997</v>
      </c>
      <c r="BW53" s="87">
        <f>BW20+BW28+BW35+BW42+BW46+BW51</f>
        <v>0</v>
      </c>
      <c r="BX53" s="87">
        <f>BX20+BX28+BX35+BX42+BX46+BX51</f>
        <v>4566487.72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401283.89</v>
      </c>
      <c r="E10" s="89">
        <v>0</v>
      </c>
      <c r="F10" s="90"/>
      <c r="G10" s="88"/>
      <c r="H10" s="89"/>
      <c r="I10" s="90"/>
      <c r="J10" s="97">
        <v>41742.1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443025.99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27022.31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27022.31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254431.78</v>
      </c>
      <c r="E12" s="89">
        <v>0</v>
      </c>
      <c r="F12" s="90"/>
      <c r="G12" s="88"/>
      <c r="H12" s="89"/>
      <c r="I12" s="90"/>
      <c r="J12" s="97">
        <v>3000</v>
      </c>
      <c r="K12" s="89">
        <v>0</v>
      </c>
      <c r="L12" s="101"/>
      <c r="M12" s="91">
        <v>287460</v>
      </c>
      <c r="N12" s="89">
        <v>0</v>
      </c>
      <c r="O12" s="90"/>
      <c r="P12" s="91">
        <v>14319.34</v>
      </c>
      <c r="Q12" s="89">
        <v>0</v>
      </c>
      <c r="R12" s="90"/>
      <c r="S12" s="91">
        <v>24750</v>
      </c>
      <c r="T12" s="89">
        <v>0</v>
      </c>
      <c r="U12" s="90"/>
      <c r="V12" s="91">
        <v>3335</v>
      </c>
      <c r="W12" s="89">
        <v>0</v>
      </c>
      <c r="X12" s="90"/>
      <c r="Y12" s="91"/>
      <c r="Z12" s="89"/>
      <c r="AA12" s="90"/>
      <c r="AB12" s="91">
        <v>434215.24</v>
      </c>
      <c r="AC12" s="89">
        <v>0</v>
      </c>
      <c r="AD12" s="90"/>
      <c r="AE12" s="91">
        <v>39040</v>
      </c>
      <c r="AF12" s="89">
        <v>0</v>
      </c>
      <c r="AG12" s="90"/>
      <c r="AH12" s="91">
        <v>0</v>
      </c>
      <c r="AI12" s="89">
        <v>0</v>
      </c>
      <c r="AJ12" s="90"/>
      <c r="AK12" s="91">
        <v>49180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85000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1194731.3599999999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18728.67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31005</v>
      </c>
      <c r="N13" s="89">
        <v>0</v>
      </c>
      <c r="O13" s="90"/>
      <c r="P13" s="91">
        <v>13450</v>
      </c>
      <c r="Q13" s="89">
        <v>0</v>
      </c>
      <c r="R13" s="90"/>
      <c r="S13" s="91">
        <v>3000</v>
      </c>
      <c r="T13" s="89">
        <v>0</v>
      </c>
      <c r="U13" s="90"/>
      <c r="V13" s="91">
        <v>18000</v>
      </c>
      <c r="W13" s="89">
        <v>0</v>
      </c>
      <c r="X13" s="90"/>
      <c r="Y13" s="91"/>
      <c r="Z13" s="89"/>
      <c r="AA13" s="90"/>
      <c r="AB13" s="91">
        <v>300</v>
      </c>
      <c r="AC13" s="89">
        <v>0</v>
      </c>
      <c r="AD13" s="90"/>
      <c r="AE13" s="91">
        <v>305320</v>
      </c>
      <c r="AF13" s="89">
        <v>0</v>
      </c>
      <c r="AG13" s="90"/>
      <c r="AH13" s="91"/>
      <c r="AI13" s="89"/>
      <c r="AJ13" s="90"/>
      <c r="AK13" s="91">
        <v>128000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522703.67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85809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85809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142667.05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175667.05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734066.65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49642.1</v>
      </c>
      <c r="K20" s="78">
        <f t="shared" si="1"/>
        <v>0</v>
      </c>
      <c r="L20" s="77">
        <f t="shared" si="1"/>
        <v>0</v>
      </c>
      <c r="M20" s="98">
        <f t="shared" si="1"/>
        <v>318465</v>
      </c>
      <c r="N20" s="78">
        <f t="shared" si="1"/>
        <v>0</v>
      </c>
      <c r="O20" s="77">
        <f t="shared" si="1"/>
        <v>0</v>
      </c>
      <c r="P20" s="98">
        <f t="shared" si="1"/>
        <v>27769.34</v>
      </c>
      <c r="Q20" s="78">
        <f t="shared" si="1"/>
        <v>0</v>
      </c>
      <c r="R20" s="77">
        <f t="shared" si="1"/>
        <v>0</v>
      </c>
      <c r="S20" s="98">
        <f t="shared" si="1"/>
        <v>27750</v>
      </c>
      <c r="T20" s="78">
        <f t="shared" si="1"/>
        <v>0</v>
      </c>
      <c r="U20" s="77">
        <f t="shared" si="1"/>
        <v>0</v>
      </c>
      <c r="V20" s="98">
        <f t="shared" si="1"/>
        <v>21335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434515.24</v>
      </c>
      <c r="AC20" s="78">
        <f t="shared" si="1"/>
        <v>0</v>
      </c>
      <c r="AD20" s="77">
        <f t="shared" si="1"/>
        <v>0</v>
      </c>
      <c r="AE20" s="98">
        <f t="shared" si="1"/>
        <v>344360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179080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85000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142667.05</v>
      </c>
      <c r="BJ20" s="78">
        <f t="shared" si="1"/>
        <v>0</v>
      </c>
      <c r="BK20" s="77">
        <f t="shared" si="1"/>
        <v>0</v>
      </c>
      <c r="BL20" s="98">
        <f t="shared" si="1"/>
        <v>85809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2450459.38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5840.1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90000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9870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5840.1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9870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229352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229352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229352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229352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0</v>
      </c>
      <c r="BU51" s="85"/>
      <c r="BV51" s="85">
        <f>BV49+BV50</f>
        <v>616000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739906.75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49642.1</v>
      </c>
      <c r="K53" s="86">
        <f t="shared" si="11"/>
        <v>0</v>
      </c>
      <c r="L53" s="86">
        <f t="shared" si="11"/>
        <v>0</v>
      </c>
      <c r="M53" s="86">
        <f t="shared" si="11"/>
        <v>318465</v>
      </c>
      <c r="N53" s="86">
        <f t="shared" si="11"/>
        <v>0</v>
      </c>
      <c r="O53" s="86">
        <f t="shared" si="11"/>
        <v>0</v>
      </c>
      <c r="P53" s="86">
        <f t="shared" si="11"/>
        <v>27769.34</v>
      </c>
      <c r="Q53" s="86">
        <f t="shared" si="11"/>
        <v>0</v>
      </c>
      <c r="R53" s="86">
        <f t="shared" si="11"/>
        <v>0</v>
      </c>
      <c r="S53" s="86">
        <f t="shared" si="11"/>
        <v>42039.9</v>
      </c>
      <c r="T53" s="86">
        <f t="shared" si="11"/>
        <v>0</v>
      </c>
      <c r="U53" s="86">
        <f t="shared" si="11"/>
        <v>0</v>
      </c>
      <c r="V53" s="86">
        <f t="shared" si="11"/>
        <v>21335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524515.24</v>
      </c>
      <c r="AC53" s="86">
        <f t="shared" si="11"/>
        <v>0</v>
      </c>
      <c r="AD53" s="86">
        <f t="shared" si="11"/>
        <v>0</v>
      </c>
      <c r="AE53" s="86">
        <f t="shared" si="11"/>
        <v>344360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188950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85000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142667.05</v>
      </c>
      <c r="BJ53" s="86">
        <f t="shared" si="11"/>
        <v>0</v>
      </c>
      <c r="BK53" s="86">
        <f t="shared" si="11"/>
        <v>0</v>
      </c>
      <c r="BL53" s="86">
        <f t="shared" si="11"/>
        <v>315161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3415811.38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401283.89</v>
      </c>
      <c r="E10" s="89">
        <v>0</v>
      </c>
      <c r="F10" s="90"/>
      <c r="G10" s="88"/>
      <c r="H10" s="89"/>
      <c r="I10" s="90"/>
      <c r="J10" s="97">
        <v>41742.1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443025.99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27022.31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27022.31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271289.07999999996</v>
      </c>
      <c r="E12" s="89">
        <v>0</v>
      </c>
      <c r="F12" s="90"/>
      <c r="G12" s="88"/>
      <c r="H12" s="89"/>
      <c r="I12" s="90"/>
      <c r="J12" s="97">
        <v>3000</v>
      </c>
      <c r="K12" s="89">
        <v>0</v>
      </c>
      <c r="L12" s="101"/>
      <c r="M12" s="91">
        <v>287460</v>
      </c>
      <c r="N12" s="89">
        <v>0</v>
      </c>
      <c r="O12" s="90"/>
      <c r="P12" s="91">
        <v>14319.34</v>
      </c>
      <c r="Q12" s="89">
        <v>0</v>
      </c>
      <c r="R12" s="90"/>
      <c r="S12" s="91">
        <v>24750</v>
      </c>
      <c r="T12" s="89">
        <v>0</v>
      </c>
      <c r="U12" s="90"/>
      <c r="V12" s="91">
        <v>3335</v>
      </c>
      <c r="W12" s="89">
        <v>0</v>
      </c>
      <c r="X12" s="90"/>
      <c r="Y12" s="91"/>
      <c r="Z12" s="89"/>
      <c r="AA12" s="90"/>
      <c r="AB12" s="91">
        <v>434215.24</v>
      </c>
      <c r="AC12" s="89">
        <v>0</v>
      </c>
      <c r="AD12" s="90"/>
      <c r="AE12" s="91">
        <v>39040</v>
      </c>
      <c r="AF12" s="89">
        <v>0</v>
      </c>
      <c r="AG12" s="90"/>
      <c r="AH12" s="91">
        <v>0</v>
      </c>
      <c r="AI12" s="89">
        <v>0</v>
      </c>
      <c r="AJ12" s="90"/>
      <c r="AK12" s="91">
        <v>49180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>
        <v>85000</v>
      </c>
      <c r="BA12" s="89">
        <v>0</v>
      </c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1211588.66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18728.67</v>
      </c>
      <c r="E13" s="89">
        <v>0</v>
      </c>
      <c r="F13" s="90"/>
      <c r="G13" s="88"/>
      <c r="H13" s="89"/>
      <c r="I13" s="90"/>
      <c r="J13" s="97">
        <v>4900</v>
      </c>
      <c r="K13" s="89">
        <v>0</v>
      </c>
      <c r="L13" s="101"/>
      <c r="M13" s="91">
        <v>31005</v>
      </c>
      <c r="N13" s="89">
        <v>0</v>
      </c>
      <c r="O13" s="90"/>
      <c r="P13" s="91">
        <v>13450</v>
      </c>
      <c r="Q13" s="89">
        <v>0</v>
      </c>
      <c r="R13" s="90"/>
      <c r="S13" s="91">
        <v>3000</v>
      </c>
      <c r="T13" s="89">
        <v>0</v>
      </c>
      <c r="U13" s="90"/>
      <c r="V13" s="91">
        <v>18000</v>
      </c>
      <c r="W13" s="89">
        <v>0</v>
      </c>
      <c r="X13" s="90"/>
      <c r="Y13" s="91"/>
      <c r="Z13" s="89"/>
      <c r="AA13" s="90"/>
      <c r="AB13" s="91">
        <v>300</v>
      </c>
      <c r="AC13" s="89">
        <v>0</v>
      </c>
      <c r="AD13" s="90"/>
      <c r="AE13" s="91">
        <v>305320</v>
      </c>
      <c r="AF13" s="89">
        <v>0</v>
      </c>
      <c r="AG13" s="90"/>
      <c r="AH13" s="91"/>
      <c r="AI13" s="89"/>
      <c r="AJ13" s="90"/>
      <c r="AK13" s="91">
        <v>128000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522703.67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76387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76387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31100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>
        <v>1900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142667.05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175667.05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750923.9500000001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49642.1</v>
      </c>
      <c r="K20" s="78">
        <f t="shared" si="1"/>
        <v>0</v>
      </c>
      <c r="L20" s="77">
        <f t="shared" si="1"/>
        <v>0</v>
      </c>
      <c r="M20" s="98">
        <f t="shared" si="1"/>
        <v>318465</v>
      </c>
      <c r="N20" s="78">
        <f t="shared" si="1"/>
        <v>0</v>
      </c>
      <c r="O20" s="77">
        <f t="shared" si="1"/>
        <v>0</v>
      </c>
      <c r="P20" s="98">
        <f t="shared" si="1"/>
        <v>27769.34</v>
      </c>
      <c r="Q20" s="78">
        <f t="shared" si="1"/>
        <v>0</v>
      </c>
      <c r="R20" s="77">
        <f t="shared" si="1"/>
        <v>0</v>
      </c>
      <c r="S20" s="98">
        <f t="shared" si="1"/>
        <v>27750</v>
      </c>
      <c r="T20" s="78">
        <f t="shared" si="1"/>
        <v>0</v>
      </c>
      <c r="U20" s="77">
        <f t="shared" si="1"/>
        <v>0</v>
      </c>
      <c r="V20" s="98">
        <f t="shared" si="1"/>
        <v>21335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434515.24</v>
      </c>
      <c r="AC20" s="78">
        <f t="shared" si="1"/>
        <v>0</v>
      </c>
      <c r="AD20" s="77">
        <f t="shared" si="1"/>
        <v>0</v>
      </c>
      <c r="AE20" s="98">
        <f t="shared" si="1"/>
        <v>344360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179080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85000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142667.05</v>
      </c>
      <c r="BJ20" s="78">
        <f t="shared" si="1"/>
        <v>0</v>
      </c>
      <c r="BK20" s="77">
        <f t="shared" si="1"/>
        <v>0</v>
      </c>
      <c r="BL20" s="98">
        <f t="shared" si="1"/>
        <v>76387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2457894.6799999997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15710.1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14289.9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90000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15710.1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14289.9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90000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194929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194929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194929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194929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598000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18000</v>
      </c>
      <c r="BS50" s="89">
        <v>0</v>
      </c>
      <c r="BT50" s="101"/>
      <c r="BU50" s="76"/>
      <c r="BV50" s="85">
        <f t="shared" si="9"/>
        <v>18000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616000</v>
      </c>
      <c r="BS51" s="78">
        <f>BS49+BS50</f>
        <v>0</v>
      </c>
      <c r="BT51" s="77">
        <f>BT49+BT50</f>
        <v>0</v>
      </c>
      <c r="BU51" s="85"/>
      <c r="BV51" s="85">
        <f>BV49+BV50</f>
        <v>616000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766634.05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49642.1</v>
      </c>
      <c r="K53" s="86">
        <f t="shared" si="11"/>
        <v>0</v>
      </c>
      <c r="L53" s="86">
        <f t="shared" si="11"/>
        <v>0</v>
      </c>
      <c r="M53" s="86">
        <f t="shared" si="11"/>
        <v>318465</v>
      </c>
      <c r="N53" s="86">
        <f t="shared" si="11"/>
        <v>0</v>
      </c>
      <c r="O53" s="86">
        <f t="shared" si="11"/>
        <v>0</v>
      </c>
      <c r="P53" s="86">
        <f t="shared" si="11"/>
        <v>27769.34</v>
      </c>
      <c r="Q53" s="86">
        <f t="shared" si="11"/>
        <v>0</v>
      </c>
      <c r="R53" s="86">
        <f t="shared" si="11"/>
        <v>0</v>
      </c>
      <c r="S53" s="86">
        <f t="shared" si="11"/>
        <v>42039.9</v>
      </c>
      <c r="T53" s="86">
        <f t="shared" si="11"/>
        <v>0</v>
      </c>
      <c r="U53" s="86">
        <f t="shared" si="11"/>
        <v>0</v>
      </c>
      <c r="V53" s="86">
        <f t="shared" si="11"/>
        <v>21335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524515.24</v>
      </c>
      <c r="AC53" s="86">
        <f t="shared" si="11"/>
        <v>0</v>
      </c>
      <c r="AD53" s="86">
        <f t="shared" si="11"/>
        <v>0</v>
      </c>
      <c r="AE53" s="86">
        <f t="shared" si="11"/>
        <v>344360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179080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85000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142667.05</v>
      </c>
      <c r="BJ53" s="86">
        <f t="shared" si="11"/>
        <v>0</v>
      </c>
      <c r="BK53" s="86">
        <f t="shared" si="11"/>
        <v>0</v>
      </c>
      <c r="BL53" s="86">
        <f t="shared" si="11"/>
        <v>271316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616000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3388823.6799999997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2024-01-02T11:32:23Z</dcterms:modified>
  <cp:category/>
  <cp:version/>
  <cp:contentType/>
  <cp:contentStatus/>
</cp:coreProperties>
</file>