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<sst xmlns="http://schemas.openxmlformats.org/spreadsheetml/2006/main" count="870" uniqueCount="151">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</sst>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26942.11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866261.13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1418434.6800000002</v>
      </c>
      <c r="E10" s="45">
        <v>1798069.49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257698.4</v>
      </c>
      <c r="E14" s="45">
        <v>257698.4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1676133.08</v>
      </c>
      <c r="E16" s="51">
        <f>E10+E11+E12+E13+E14+E15</f>
        <v>2055767.89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776834.8600000001</v>
      </c>
      <c r="E18" s="45">
        <v>848294.46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483413</v>
      </c>
      <c r="E20" s="59">
        <v>514379.55000000005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1260247.86</v>
      </c>
      <c r="E23" s="51">
        <f>E18+E19+E20+E21+E22</f>
        <v>1362674.01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356904.65</v>
      </c>
      <c r="E25" s="45">
        <v>403386.58</v>
      </c>
    </row>
    <row r="26" spans="2:5" ht="15">
      <c r="B26" s="13">
        <v>30200</v>
      </c>
      <c r="C26" s="54" t="s">
        <v>28</v>
      </c>
      <c r="D26" s="39">
        <v>5048</v>
      </c>
      <c r="E26" s="45">
        <v>5048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121251.59</v>
      </c>
      <c r="E29" s="50">
        <v>162109.53</v>
      </c>
    </row>
    <row r="30" spans="2:5" ht="15.75" thickBot="1">
      <c r="B30" s="16">
        <v>30000</v>
      </c>
      <c r="C30" s="15" t="s">
        <v>32</v>
      </c>
      <c r="D30" s="48">
        <f>D25+D26+D27+D28+D29</f>
        <v>483204.24</v>
      </c>
      <c r="E30" s="51">
        <f>E25+E26+E27+E28+E29</f>
        <v>570544.11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163658</v>
      </c>
      <c r="E33" s="59">
        <v>455315.16000000003</v>
      </c>
    </row>
    <row r="34" spans="2:5" ht="15">
      <c r="B34" s="13">
        <v>40300</v>
      </c>
      <c r="C34" s="54" t="s">
        <v>37</v>
      </c>
      <c r="D34" s="61">
        <v>93377.59</v>
      </c>
      <c r="E34" s="45">
        <v>431332.6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30000</v>
      </c>
      <c r="E36" s="50">
        <v>30000</v>
      </c>
    </row>
    <row r="37" spans="2:5" ht="15.75" thickBot="1">
      <c r="B37" s="16">
        <v>40000</v>
      </c>
      <c r="C37" s="15" t="s">
        <v>40</v>
      </c>
      <c r="D37" s="48">
        <f>D32+D33+D34+D35+D36</f>
        <v>287035.58999999997</v>
      </c>
      <c r="E37" s="51">
        <f>E32+E33+E34+E35+E36</f>
        <v>916647.76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171914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171914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598000</v>
      </c>
      <c r="E54" s="45">
        <v>602763.47</v>
      </c>
    </row>
    <row r="55" spans="2:5" ht="15">
      <c r="B55" s="13">
        <v>90200</v>
      </c>
      <c r="C55" s="54" t="s">
        <v>62</v>
      </c>
      <c r="D55" s="61">
        <v>18000</v>
      </c>
      <c r="E55" s="62">
        <v>19094.7</v>
      </c>
    </row>
    <row r="56" spans="2:5" ht="15.75" thickBot="1">
      <c r="B56" s="16">
        <v>90000</v>
      </c>
      <c r="C56" s="15" t="s">
        <v>63</v>
      </c>
      <c r="D56" s="48">
        <f>D54+D55</f>
        <v>616000</v>
      </c>
      <c r="E56" s="51">
        <f>E54+E55</f>
        <v>621858.1699999999</v>
      </c>
    </row>
    <row r="57" spans="2:5" ht="16.5" thickBot="1" thickTop="1">
      <c r="B57" s="109" t="s">
        <v>64</v>
      </c>
      <c r="C57" s="110"/>
      <c r="D57" s="52">
        <f>D16+D23+D30+D37+D43+D49+D52+D56</f>
        <v>4322620.7700000005</v>
      </c>
      <c r="E57" s="55">
        <f>E16+E23+E30+E37+E43+E49+E52+E56</f>
        <v>5699405.9399999995</v>
      </c>
    </row>
    <row r="58" spans="2:5" ht="16.5" thickBot="1" thickTop="1">
      <c r="B58" s="109" t="s">
        <v>65</v>
      </c>
      <c r="C58" s="110"/>
      <c r="D58" s="52">
        <f>D57+D5+D6+D7+D8</f>
        <v>4349562.880000001</v>
      </c>
      <c r="E58" s="55">
        <f>E57+E5+E6+E7+E8</f>
        <v>6565667.069999999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1429642.6800000002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257698.4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1687341.08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701106.0900000001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483413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1184519.09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372894.65</v>
      </c>
      <c r="E25" s="45"/>
    </row>
    <row r="26" spans="2:5" ht="15">
      <c r="B26" s="13">
        <v>30200</v>
      </c>
      <c r="C26" s="54" t="s">
        <v>28</v>
      </c>
      <c r="D26" s="39">
        <v>5048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121251.59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499194.24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598000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616000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4067054.41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4067054.41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1449810.6800000002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257698.4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1707509.08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701106.0900000001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483413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1184519.09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372894.65</v>
      </c>
      <c r="E25" s="45"/>
    </row>
    <row r="26" spans="2:5" ht="15">
      <c r="B26" s="13">
        <v>30200</v>
      </c>
      <c r="C26" s="54" t="s">
        <v>28</v>
      </c>
      <c r="D26" s="39">
        <v>5048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121251.59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499194.24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598000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616000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4087222.41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4087222.41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417053.73</v>
      </c>
      <c r="E10" s="89">
        <v>0</v>
      </c>
      <c r="F10" s="90">
        <v>514104.49000000005</v>
      </c>
      <c r="G10" s="88"/>
      <c r="H10" s="89"/>
      <c r="I10" s="90"/>
      <c r="J10" s="97">
        <v>45937.38999999999</v>
      </c>
      <c r="K10" s="89">
        <v>0</v>
      </c>
      <c r="L10" s="101">
        <v>55515.36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462991.12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569619.8500000001</v>
      </c>
    </row>
    <row r="11" spans="2:76" ht="15">
      <c r="B11" s="13">
        <v>102</v>
      </c>
      <c r="C11" s="25" t="s">
        <v>92</v>
      </c>
      <c r="D11" s="88">
        <v>2800</v>
      </c>
      <c r="E11" s="89">
        <v>0</v>
      </c>
      <c r="F11" s="90">
        <v>2800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2800</v>
      </c>
      <c r="BW11" s="77">
        <f t="shared" si="1"/>
        <v>0</v>
      </c>
      <c r="BX11" s="79">
        <f t="shared" si="2"/>
        <v>2800</v>
      </c>
    </row>
    <row r="12" spans="2:76" ht="15">
      <c r="B12" s="13">
        <v>103</v>
      </c>
      <c r="C12" s="25" t="s">
        <v>93</v>
      </c>
      <c r="D12" s="88">
        <v>374989.57999999996</v>
      </c>
      <c r="E12" s="89">
        <v>0</v>
      </c>
      <c r="F12" s="90">
        <v>520413.30000000005</v>
      </c>
      <c r="G12" s="88"/>
      <c r="H12" s="89"/>
      <c r="I12" s="90"/>
      <c r="J12" s="97">
        <v>1410</v>
      </c>
      <c r="K12" s="89">
        <v>0</v>
      </c>
      <c r="L12" s="101">
        <v>1473.02</v>
      </c>
      <c r="M12" s="91">
        <v>256520</v>
      </c>
      <c r="N12" s="89">
        <v>0</v>
      </c>
      <c r="O12" s="90">
        <v>344279.18</v>
      </c>
      <c r="P12" s="91">
        <v>13981</v>
      </c>
      <c r="Q12" s="89">
        <v>0</v>
      </c>
      <c r="R12" s="90">
        <v>18961.31</v>
      </c>
      <c r="S12" s="91">
        <v>16880</v>
      </c>
      <c r="T12" s="89">
        <v>0</v>
      </c>
      <c r="U12" s="90">
        <v>26334.2</v>
      </c>
      <c r="V12" s="91">
        <v>3775</v>
      </c>
      <c r="W12" s="89">
        <v>0</v>
      </c>
      <c r="X12" s="90">
        <v>6490.42</v>
      </c>
      <c r="Y12" s="91"/>
      <c r="Z12" s="89"/>
      <c r="AA12" s="90"/>
      <c r="AB12" s="91">
        <v>429916.83999999997</v>
      </c>
      <c r="AC12" s="89">
        <v>0</v>
      </c>
      <c r="AD12" s="90">
        <v>471813.94999999995</v>
      </c>
      <c r="AE12" s="91">
        <v>154129.59</v>
      </c>
      <c r="AF12" s="89">
        <v>0</v>
      </c>
      <c r="AG12" s="90">
        <v>220353.97</v>
      </c>
      <c r="AH12" s="91">
        <v>0</v>
      </c>
      <c r="AI12" s="89">
        <v>0</v>
      </c>
      <c r="AJ12" s="90">
        <v>0</v>
      </c>
      <c r="AK12" s="91">
        <v>44590</v>
      </c>
      <c r="AL12" s="89">
        <v>0</v>
      </c>
      <c r="AM12" s="90">
        <v>58443.08</v>
      </c>
      <c r="AN12" s="91"/>
      <c r="AO12" s="89"/>
      <c r="AP12" s="90"/>
      <c r="AQ12" s="91">
        <v>0</v>
      </c>
      <c r="AR12" s="89">
        <v>0</v>
      </c>
      <c r="AS12" s="90">
        <v>2000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1296192.01</v>
      </c>
      <c r="BW12" s="77">
        <f t="shared" si="1"/>
        <v>0</v>
      </c>
      <c r="BX12" s="79">
        <f t="shared" si="2"/>
        <v>1670562.43</v>
      </c>
    </row>
    <row r="13" spans="2:76" ht="15">
      <c r="B13" s="13">
        <v>104</v>
      </c>
      <c r="C13" s="25" t="s">
        <v>19</v>
      </c>
      <c r="D13" s="88">
        <v>19448.67</v>
      </c>
      <c r="E13" s="89">
        <v>0</v>
      </c>
      <c r="F13" s="90">
        <v>29218.399999999998</v>
      </c>
      <c r="G13" s="88"/>
      <c r="H13" s="89"/>
      <c r="I13" s="90"/>
      <c r="J13" s="97">
        <v>4900</v>
      </c>
      <c r="K13" s="89">
        <v>0</v>
      </c>
      <c r="L13" s="101">
        <v>4988.5</v>
      </c>
      <c r="M13" s="91">
        <v>24000</v>
      </c>
      <c r="N13" s="89">
        <v>0</v>
      </c>
      <c r="O13" s="90">
        <v>35970.310000000005</v>
      </c>
      <c r="P13" s="91">
        <v>1600</v>
      </c>
      <c r="Q13" s="89">
        <v>0</v>
      </c>
      <c r="R13" s="90">
        <v>3670</v>
      </c>
      <c r="S13" s="91">
        <v>3000</v>
      </c>
      <c r="T13" s="89">
        <v>0</v>
      </c>
      <c r="U13" s="90">
        <v>3000</v>
      </c>
      <c r="V13" s="91">
        <v>18000</v>
      </c>
      <c r="W13" s="89">
        <v>0</v>
      </c>
      <c r="X13" s="90">
        <v>18000</v>
      </c>
      <c r="Y13" s="91"/>
      <c r="Z13" s="89"/>
      <c r="AA13" s="90"/>
      <c r="AB13" s="91">
        <v>300</v>
      </c>
      <c r="AC13" s="89">
        <v>0</v>
      </c>
      <c r="AD13" s="90">
        <v>300</v>
      </c>
      <c r="AE13" s="91">
        <v>590712</v>
      </c>
      <c r="AF13" s="89">
        <v>0</v>
      </c>
      <c r="AG13" s="90">
        <v>700090.6799999999</v>
      </c>
      <c r="AH13" s="91"/>
      <c r="AI13" s="89"/>
      <c r="AJ13" s="90"/>
      <c r="AK13" s="91">
        <v>121455.5</v>
      </c>
      <c r="AL13" s="89">
        <v>0</v>
      </c>
      <c r="AM13" s="90">
        <v>134028.21000000002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783416.17</v>
      </c>
      <c r="BW13" s="77">
        <f t="shared" si="1"/>
        <v>0</v>
      </c>
      <c r="BX13" s="79">
        <f t="shared" si="2"/>
        <v>929266.0999999999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104295.54</v>
      </c>
      <c r="BM16" s="89">
        <v>0</v>
      </c>
      <c r="BN16" s="90">
        <v>114575.91999999998</v>
      </c>
      <c r="BO16" s="91"/>
      <c r="BP16" s="89"/>
      <c r="BQ16" s="90"/>
      <c r="BR16" s="97"/>
      <c r="BS16" s="89"/>
      <c r="BT16" s="101"/>
      <c r="BU16" s="76"/>
      <c r="BV16" s="85">
        <f t="shared" si="0"/>
        <v>104295.54</v>
      </c>
      <c r="BW16" s="77">
        <f t="shared" si="1"/>
        <v>0</v>
      </c>
      <c r="BX16" s="79">
        <f t="shared" si="2"/>
        <v>114575.91999999998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1500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1500</v>
      </c>
    </row>
    <row r="19" spans="2:76" ht="15">
      <c r="B19" s="13">
        <v>110</v>
      </c>
      <c r="C19" s="25" t="s">
        <v>98</v>
      </c>
      <c r="D19" s="88">
        <v>31450</v>
      </c>
      <c r="E19" s="89">
        <v>0</v>
      </c>
      <c r="F19" s="90">
        <v>36450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40722.53</v>
      </c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>
        <v>1900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482272.15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515622.15</v>
      </c>
      <c r="BW19" s="77">
        <f t="shared" si="1"/>
        <v>0</v>
      </c>
      <c r="BX19" s="79">
        <f t="shared" si="2"/>
        <v>79072.53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847241.98</v>
      </c>
      <c r="E20" s="78">
        <f t="shared" si="3"/>
        <v>0</v>
      </c>
      <c r="F20" s="79">
        <f t="shared" si="3"/>
        <v>1104486.19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52247.38999999999</v>
      </c>
      <c r="K20" s="78">
        <f t="shared" si="3"/>
        <v>0</v>
      </c>
      <c r="L20" s="77">
        <f t="shared" si="3"/>
        <v>61976.88</v>
      </c>
      <c r="M20" s="98">
        <f t="shared" si="3"/>
        <v>280520</v>
      </c>
      <c r="N20" s="78">
        <f t="shared" si="3"/>
        <v>0</v>
      </c>
      <c r="O20" s="77">
        <f t="shared" si="3"/>
        <v>380249.49</v>
      </c>
      <c r="P20" s="98">
        <f t="shared" si="3"/>
        <v>15581</v>
      </c>
      <c r="Q20" s="78">
        <f t="shared" si="3"/>
        <v>0</v>
      </c>
      <c r="R20" s="77">
        <f t="shared" si="3"/>
        <v>22631.31</v>
      </c>
      <c r="S20" s="98">
        <f t="shared" si="3"/>
        <v>19880</v>
      </c>
      <c r="T20" s="78">
        <f t="shared" si="3"/>
        <v>0</v>
      </c>
      <c r="U20" s="77">
        <f t="shared" si="3"/>
        <v>29334.2</v>
      </c>
      <c r="V20" s="98">
        <f t="shared" si="3"/>
        <v>21775</v>
      </c>
      <c r="W20" s="78">
        <f t="shared" si="3"/>
        <v>0</v>
      </c>
      <c r="X20" s="77">
        <f t="shared" si="3"/>
        <v>24490.42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430216.83999999997</v>
      </c>
      <c r="AC20" s="78">
        <f t="shared" si="3"/>
        <v>0</v>
      </c>
      <c r="AD20" s="77">
        <f t="shared" si="3"/>
        <v>512836.48</v>
      </c>
      <c r="AE20" s="98">
        <f t="shared" si="3"/>
        <v>744841.59</v>
      </c>
      <c r="AF20" s="78">
        <f t="shared" si="3"/>
        <v>0</v>
      </c>
      <c r="AG20" s="77">
        <f t="shared" si="3"/>
        <v>920444.6499999999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167945.5</v>
      </c>
      <c r="AL20" s="78">
        <f t="shared" si="3"/>
        <v>0</v>
      </c>
      <c r="AM20" s="77">
        <f t="shared" si="3"/>
        <v>194371.29000000004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2000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482272.15</v>
      </c>
      <c r="BJ20" s="78">
        <f t="shared" si="3"/>
        <v>0</v>
      </c>
      <c r="BK20" s="77">
        <f t="shared" si="3"/>
        <v>0</v>
      </c>
      <c r="BL20" s="98">
        <f t="shared" si="3"/>
        <v>104295.54</v>
      </c>
      <c r="BM20" s="78">
        <f t="shared" si="3"/>
        <v>0</v>
      </c>
      <c r="BN20" s="77">
        <f t="shared" si="3"/>
        <v>114575.91999999998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3166816.9899999998</v>
      </c>
      <c r="BW20" s="77">
        <f>BW10+BW11+BW12+BW13+BW14+BW15+BW16+BW17+BW18+BW19</f>
        <v>0</v>
      </c>
      <c r="BX20" s="95">
        <f>BX10+BX11+BX12+BX13+BX14+BX15+BX16+BX17+BX18+BX19</f>
        <v>3367396.8299999996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91351.1</v>
      </c>
      <c r="E24" s="89">
        <v>0</v>
      </c>
      <c r="F24" s="90">
        <v>471647.79</v>
      </c>
      <c r="G24" s="88"/>
      <c r="H24" s="89"/>
      <c r="I24" s="90"/>
      <c r="J24" s="97">
        <v>23147</v>
      </c>
      <c r="K24" s="89">
        <v>0</v>
      </c>
      <c r="L24" s="101">
        <v>23147</v>
      </c>
      <c r="M24" s="97">
        <v>50000</v>
      </c>
      <c r="N24" s="89">
        <v>0</v>
      </c>
      <c r="O24" s="101">
        <v>51317.41</v>
      </c>
      <c r="P24" s="97">
        <v>0</v>
      </c>
      <c r="Q24" s="89">
        <v>0</v>
      </c>
      <c r="R24" s="101">
        <v>0</v>
      </c>
      <c r="S24" s="97">
        <v>14289.9</v>
      </c>
      <c r="T24" s="89">
        <v>0</v>
      </c>
      <c r="U24" s="101">
        <v>28579.8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93377.59</v>
      </c>
      <c r="AC24" s="89">
        <v>0</v>
      </c>
      <c r="AD24" s="101">
        <v>278392.93</v>
      </c>
      <c r="AE24" s="97">
        <v>5000</v>
      </c>
      <c r="AF24" s="89">
        <v>0</v>
      </c>
      <c r="AG24" s="101">
        <v>14655.61</v>
      </c>
      <c r="AH24" s="97"/>
      <c r="AI24" s="89"/>
      <c r="AJ24" s="101"/>
      <c r="AK24" s="97">
        <v>9870</v>
      </c>
      <c r="AL24" s="89">
        <v>0</v>
      </c>
      <c r="AM24" s="101">
        <v>9870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287035.58999999997</v>
      </c>
      <c r="BW24" s="77">
        <f t="shared" si="4"/>
        <v>0</v>
      </c>
      <c r="BX24" s="79">
        <f t="shared" si="4"/>
        <v>877610.5399999999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50000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31000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81000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91351.1</v>
      </c>
      <c r="E28" s="78">
        <f t="shared" si="5"/>
        <v>0</v>
      </c>
      <c r="F28" s="79">
        <f t="shared" si="5"/>
        <v>521647.79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23147</v>
      </c>
      <c r="K28" s="78">
        <f t="shared" si="5"/>
        <v>0</v>
      </c>
      <c r="L28" s="77">
        <f t="shared" si="5"/>
        <v>23147</v>
      </c>
      <c r="M28" s="98">
        <f t="shared" si="5"/>
        <v>50000</v>
      </c>
      <c r="N28" s="78">
        <f t="shared" si="5"/>
        <v>0</v>
      </c>
      <c r="O28" s="77">
        <f t="shared" si="5"/>
        <v>51317.41</v>
      </c>
      <c r="P28" s="98">
        <f t="shared" si="5"/>
        <v>0</v>
      </c>
      <c r="Q28" s="78">
        <f t="shared" si="5"/>
        <v>0</v>
      </c>
      <c r="R28" s="77">
        <f t="shared" si="5"/>
        <v>31000</v>
      </c>
      <c r="S28" s="98">
        <f t="shared" si="5"/>
        <v>14289.9</v>
      </c>
      <c r="T28" s="78">
        <f t="shared" si="5"/>
        <v>0</v>
      </c>
      <c r="U28" s="77">
        <f t="shared" si="5"/>
        <v>28579.8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93377.59</v>
      </c>
      <c r="AC28" s="78">
        <f t="shared" si="5"/>
        <v>0</v>
      </c>
      <c r="AD28" s="77">
        <f t="shared" si="5"/>
        <v>278392.93</v>
      </c>
      <c r="AE28" s="98">
        <f t="shared" si="5"/>
        <v>5000</v>
      </c>
      <c r="AF28" s="78">
        <f t="shared" si="5"/>
        <v>0</v>
      </c>
      <c r="AG28" s="77">
        <f t="shared" si="5"/>
        <v>14655.61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9870</v>
      </c>
      <c r="AL28" s="78">
        <f t="shared" si="6"/>
        <v>0</v>
      </c>
      <c r="AM28" s="77">
        <f t="shared" si="6"/>
        <v>9870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287035.58999999997</v>
      </c>
      <c r="BW28" s="77">
        <f>BW23+BW24+BW25+BW26+BW27</f>
        <v>0</v>
      </c>
      <c r="BX28" s="95">
        <f>BX23+BX24+BX25+BX26+BX27</f>
        <v>958610.5399999999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279710.3</v>
      </c>
      <c r="BM40" s="89">
        <v>0</v>
      </c>
      <c r="BN40" s="101">
        <v>349286.79</v>
      </c>
      <c r="BO40" s="97"/>
      <c r="BP40" s="89"/>
      <c r="BQ40" s="101"/>
      <c r="BR40" s="97"/>
      <c r="BS40" s="89"/>
      <c r="BT40" s="101"/>
      <c r="BU40" s="76"/>
      <c r="BV40" s="85">
        <f t="shared" si="10"/>
        <v>279710.3</v>
      </c>
      <c r="BW40" s="77">
        <f t="shared" si="10"/>
        <v>0</v>
      </c>
      <c r="BX40" s="79">
        <f t="shared" si="10"/>
        <v>349286.79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279710.3</v>
      </c>
      <c r="BM42" s="78">
        <f t="shared" si="12"/>
        <v>0</v>
      </c>
      <c r="BN42" s="77">
        <f t="shared" si="12"/>
        <v>349286.79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279710.3</v>
      </c>
      <c r="BW42" s="77">
        <f>BW38+BW39+BW40+BW41</f>
        <v>0</v>
      </c>
      <c r="BX42" s="95">
        <f>BX38+BX39+BX40+BX41</f>
        <v>349286.79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598000</v>
      </c>
      <c r="BS49" s="89">
        <v>0</v>
      </c>
      <c r="BT49" s="101">
        <v>633925.81</v>
      </c>
      <c r="BU49" s="76"/>
      <c r="BV49" s="85">
        <f aca="true" t="shared" si="15" ref="BV49:BX50">D49+G49+J49+M49+P49+S49+V49+Y49+AB49+AE49+AH49+AK49+AN49+AQ49+AT49+AW49+AZ49+BC49+BF49+BI49+BL49+BO49+BR49</f>
        <v>598000</v>
      </c>
      <c r="BW49" s="77">
        <f t="shared" si="15"/>
        <v>0</v>
      </c>
      <c r="BX49" s="79">
        <f t="shared" si="15"/>
        <v>633925.81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>
        <v>26350</v>
      </c>
      <c r="BU50" s="76"/>
      <c r="BV50" s="85">
        <f t="shared" si="15"/>
        <v>18000</v>
      </c>
      <c r="BW50" s="77">
        <f t="shared" si="15"/>
        <v>0</v>
      </c>
      <c r="BX50" s="79">
        <f t="shared" si="15"/>
        <v>26350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616000</v>
      </c>
      <c r="BS51" s="78">
        <f>BS49+BS50</f>
        <v>0</v>
      </c>
      <c r="BT51" s="77">
        <f>BT49+BT50</f>
        <v>660275.81</v>
      </c>
      <c r="BU51" s="85"/>
      <c r="BV51" s="85">
        <f>BV49+BV50</f>
        <v>616000</v>
      </c>
      <c r="BW51" s="77">
        <f>BW49+BW50</f>
        <v>0</v>
      </c>
      <c r="BX51" s="95">
        <f>BX49+BX50</f>
        <v>660275.81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938593.08</v>
      </c>
      <c r="E53" s="86">
        <f t="shared" si="18"/>
        <v>0</v>
      </c>
      <c r="F53" s="86">
        <f t="shared" si="18"/>
        <v>1626133.98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75394.38999999998</v>
      </c>
      <c r="K53" s="86">
        <f t="shared" si="18"/>
        <v>0</v>
      </c>
      <c r="L53" s="86">
        <f t="shared" si="18"/>
        <v>85123.88</v>
      </c>
      <c r="M53" s="86">
        <f t="shared" si="18"/>
        <v>330520</v>
      </c>
      <c r="N53" s="86">
        <f t="shared" si="18"/>
        <v>0</v>
      </c>
      <c r="O53" s="86">
        <f t="shared" si="18"/>
        <v>431566.9</v>
      </c>
      <c r="P53" s="86">
        <f t="shared" si="18"/>
        <v>15581</v>
      </c>
      <c r="Q53" s="86">
        <f t="shared" si="18"/>
        <v>0</v>
      </c>
      <c r="R53" s="86">
        <f t="shared" si="18"/>
        <v>53631.31</v>
      </c>
      <c r="S53" s="86">
        <f t="shared" si="18"/>
        <v>34169.9</v>
      </c>
      <c r="T53" s="86">
        <f t="shared" si="18"/>
        <v>0</v>
      </c>
      <c r="U53" s="86">
        <f t="shared" si="18"/>
        <v>57914</v>
      </c>
      <c r="V53" s="86">
        <f t="shared" si="18"/>
        <v>21775</v>
      </c>
      <c r="W53" s="86">
        <f t="shared" si="18"/>
        <v>0</v>
      </c>
      <c r="X53" s="86">
        <f t="shared" si="18"/>
        <v>24490.42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523594.42999999993</v>
      </c>
      <c r="AC53" s="86">
        <f t="shared" si="18"/>
        <v>0</v>
      </c>
      <c r="AD53" s="86">
        <f t="shared" si="18"/>
        <v>791229.4099999999</v>
      </c>
      <c r="AE53" s="86">
        <f t="shared" si="18"/>
        <v>749841.59</v>
      </c>
      <c r="AF53" s="86">
        <f t="shared" si="18"/>
        <v>0</v>
      </c>
      <c r="AG53" s="86">
        <f t="shared" si="18"/>
        <v>935100.2599999999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177815.5</v>
      </c>
      <c r="AL53" s="86">
        <f t="shared" si="19"/>
        <v>0</v>
      </c>
      <c r="AM53" s="86">
        <f t="shared" si="19"/>
        <v>204241.29000000004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2000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482272.15</v>
      </c>
      <c r="BJ53" s="86">
        <f t="shared" si="19"/>
        <v>0</v>
      </c>
      <c r="BK53" s="86">
        <f t="shared" si="19"/>
        <v>0</v>
      </c>
      <c r="BL53" s="86">
        <f t="shared" si="19"/>
        <v>384005.83999999997</v>
      </c>
      <c r="BM53" s="86">
        <f t="shared" si="19"/>
        <v>0</v>
      </c>
      <c r="BN53" s="86">
        <f t="shared" si="19"/>
        <v>463862.70999999996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616000</v>
      </c>
      <c r="BS53" s="86">
        <f t="shared" si="19"/>
        <v>0</v>
      </c>
      <c r="BT53" s="86">
        <f t="shared" si="19"/>
        <v>660275.81</v>
      </c>
      <c r="BU53" s="86">
        <f>BU8</f>
        <v>0</v>
      </c>
      <c r="BV53" s="102">
        <f>BV8+BV20+BV28+BV35+BV42+BV46+BV51</f>
        <v>4349562.879999999</v>
      </c>
      <c r="BW53" s="87">
        <f>BW20+BW28+BW35+BW42+BW46+BW51</f>
        <v>0</v>
      </c>
      <c r="BX53" s="87">
        <f>BX20+BX28+BX35+BX42+BX46+BX51</f>
        <v>5335569.969999999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407542.32</v>
      </c>
      <c r="E10" s="89">
        <v>0</v>
      </c>
      <c r="F10" s="90"/>
      <c r="G10" s="88"/>
      <c r="H10" s="89"/>
      <c r="I10" s="90"/>
      <c r="J10" s="97">
        <v>45280.909999999996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452823.23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318404.57999999996</v>
      </c>
      <c r="E12" s="89">
        <v>0</v>
      </c>
      <c r="F12" s="90"/>
      <c r="G12" s="88"/>
      <c r="H12" s="89"/>
      <c r="I12" s="90"/>
      <c r="J12" s="97">
        <v>1410</v>
      </c>
      <c r="K12" s="89">
        <v>0</v>
      </c>
      <c r="L12" s="101"/>
      <c r="M12" s="91">
        <v>277020</v>
      </c>
      <c r="N12" s="89">
        <v>0</v>
      </c>
      <c r="O12" s="90"/>
      <c r="P12" s="91">
        <v>13981</v>
      </c>
      <c r="Q12" s="89">
        <v>0</v>
      </c>
      <c r="R12" s="90"/>
      <c r="S12" s="91">
        <v>16880</v>
      </c>
      <c r="T12" s="89">
        <v>0</v>
      </c>
      <c r="U12" s="90"/>
      <c r="V12" s="91">
        <v>3775</v>
      </c>
      <c r="W12" s="89">
        <v>0</v>
      </c>
      <c r="X12" s="90"/>
      <c r="Y12" s="91"/>
      <c r="Z12" s="89"/>
      <c r="AA12" s="90"/>
      <c r="AB12" s="91">
        <v>441125.24</v>
      </c>
      <c r="AC12" s="89">
        <v>0</v>
      </c>
      <c r="AD12" s="90"/>
      <c r="AE12" s="91">
        <v>177470.68</v>
      </c>
      <c r="AF12" s="89">
        <v>0</v>
      </c>
      <c r="AG12" s="90"/>
      <c r="AH12" s="91">
        <v>0</v>
      </c>
      <c r="AI12" s="89">
        <v>0</v>
      </c>
      <c r="AJ12" s="90"/>
      <c r="AK12" s="91">
        <v>44590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1294656.4999999998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17228.67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24000</v>
      </c>
      <c r="N13" s="89">
        <v>0</v>
      </c>
      <c r="O13" s="90"/>
      <c r="P13" s="91">
        <v>1600</v>
      </c>
      <c r="Q13" s="89">
        <v>0</v>
      </c>
      <c r="R13" s="90"/>
      <c r="S13" s="91">
        <v>3000</v>
      </c>
      <c r="T13" s="89">
        <v>0</v>
      </c>
      <c r="U13" s="90"/>
      <c r="V13" s="91">
        <v>18000</v>
      </c>
      <c r="W13" s="89">
        <v>0</v>
      </c>
      <c r="X13" s="90"/>
      <c r="Y13" s="91"/>
      <c r="Z13" s="89"/>
      <c r="AA13" s="90"/>
      <c r="AB13" s="91">
        <v>300</v>
      </c>
      <c r="AC13" s="89">
        <v>0</v>
      </c>
      <c r="AD13" s="90"/>
      <c r="AE13" s="91">
        <v>590712</v>
      </c>
      <c r="AF13" s="89">
        <v>0</v>
      </c>
      <c r="AG13" s="90"/>
      <c r="AH13" s="91"/>
      <c r="AI13" s="89"/>
      <c r="AJ13" s="90"/>
      <c r="AK13" s="91">
        <v>121455.5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781196.17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95232.65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95232.65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36100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484921.31999999995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522921.31999999995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783575.57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51590.909999999996</v>
      </c>
      <c r="K20" s="78">
        <f t="shared" si="1"/>
        <v>0</v>
      </c>
      <c r="L20" s="77">
        <f t="shared" si="1"/>
        <v>0</v>
      </c>
      <c r="M20" s="98">
        <f t="shared" si="1"/>
        <v>301020</v>
      </c>
      <c r="N20" s="78">
        <f t="shared" si="1"/>
        <v>0</v>
      </c>
      <c r="O20" s="77">
        <f t="shared" si="1"/>
        <v>0</v>
      </c>
      <c r="P20" s="98">
        <f t="shared" si="1"/>
        <v>15581</v>
      </c>
      <c r="Q20" s="78">
        <f t="shared" si="1"/>
        <v>0</v>
      </c>
      <c r="R20" s="77">
        <f t="shared" si="1"/>
        <v>0</v>
      </c>
      <c r="S20" s="98">
        <f t="shared" si="1"/>
        <v>19880</v>
      </c>
      <c r="T20" s="78">
        <f t="shared" si="1"/>
        <v>0</v>
      </c>
      <c r="U20" s="77">
        <f t="shared" si="1"/>
        <v>0</v>
      </c>
      <c r="V20" s="98">
        <f t="shared" si="1"/>
        <v>21775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441425.24</v>
      </c>
      <c r="AC20" s="78">
        <f t="shared" si="1"/>
        <v>0</v>
      </c>
      <c r="AD20" s="77">
        <f t="shared" si="1"/>
        <v>0</v>
      </c>
      <c r="AE20" s="98">
        <f t="shared" si="1"/>
        <v>768182.6799999999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167945.5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484921.31999999995</v>
      </c>
      <c r="BJ20" s="78">
        <f t="shared" si="1"/>
        <v>0</v>
      </c>
      <c r="BK20" s="77">
        <f t="shared" si="1"/>
        <v>0</v>
      </c>
      <c r="BL20" s="98">
        <f t="shared" si="1"/>
        <v>95232.65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3151129.8699999996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5840.1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50000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5840.1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219924.54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219924.54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219924.54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219924.54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598000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616000</v>
      </c>
      <c r="BS51" s="78">
        <f>BS49+BS50</f>
        <v>0</v>
      </c>
      <c r="BT51" s="77">
        <f>BT49+BT50</f>
        <v>0</v>
      </c>
      <c r="BU51" s="85"/>
      <c r="BV51" s="85">
        <f>BV49+BV50</f>
        <v>616000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789415.6699999999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51590.909999999996</v>
      </c>
      <c r="K53" s="86">
        <f t="shared" si="11"/>
        <v>0</v>
      </c>
      <c r="L53" s="86">
        <f t="shared" si="11"/>
        <v>0</v>
      </c>
      <c r="M53" s="86">
        <f t="shared" si="11"/>
        <v>351020</v>
      </c>
      <c r="N53" s="86">
        <f t="shared" si="11"/>
        <v>0</v>
      </c>
      <c r="O53" s="86">
        <f t="shared" si="11"/>
        <v>0</v>
      </c>
      <c r="P53" s="86">
        <f t="shared" si="11"/>
        <v>15581</v>
      </c>
      <c r="Q53" s="86">
        <f t="shared" si="11"/>
        <v>0</v>
      </c>
      <c r="R53" s="86">
        <f t="shared" si="11"/>
        <v>0</v>
      </c>
      <c r="S53" s="86">
        <f t="shared" si="11"/>
        <v>34169.9</v>
      </c>
      <c r="T53" s="86">
        <f t="shared" si="11"/>
        <v>0</v>
      </c>
      <c r="U53" s="86">
        <f t="shared" si="11"/>
        <v>0</v>
      </c>
      <c r="V53" s="86">
        <f t="shared" si="11"/>
        <v>21775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441425.24</v>
      </c>
      <c r="AC53" s="86">
        <f t="shared" si="11"/>
        <v>0</v>
      </c>
      <c r="AD53" s="86">
        <f t="shared" si="11"/>
        <v>0</v>
      </c>
      <c r="AE53" s="86">
        <f t="shared" si="11"/>
        <v>768182.6799999999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177815.5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484921.31999999995</v>
      </c>
      <c r="BJ53" s="86">
        <f t="shared" si="11"/>
        <v>0</v>
      </c>
      <c r="BK53" s="86">
        <f t="shared" si="11"/>
        <v>0</v>
      </c>
      <c r="BL53" s="86">
        <f t="shared" si="11"/>
        <v>315157.19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616000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4067054.4099999997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404552.32</v>
      </c>
      <c r="E10" s="89">
        <v>0</v>
      </c>
      <c r="F10" s="90"/>
      <c r="G10" s="88"/>
      <c r="H10" s="89"/>
      <c r="I10" s="90"/>
      <c r="J10" s="97">
        <v>45280.909999999996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449833.23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318887.61</v>
      </c>
      <c r="E12" s="89">
        <v>0</v>
      </c>
      <c r="F12" s="90"/>
      <c r="G12" s="88"/>
      <c r="H12" s="89"/>
      <c r="I12" s="90"/>
      <c r="J12" s="97">
        <v>1420</v>
      </c>
      <c r="K12" s="89">
        <v>0</v>
      </c>
      <c r="L12" s="101"/>
      <c r="M12" s="91">
        <v>277020</v>
      </c>
      <c r="N12" s="89">
        <v>0</v>
      </c>
      <c r="O12" s="90"/>
      <c r="P12" s="91">
        <v>13981</v>
      </c>
      <c r="Q12" s="89">
        <v>0</v>
      </c>
      <c r="R12" s="90"/>
      <c r="S12" s="91">
        <v>16880</v>
      </c>
      <c r="T12" s="89">
        <v>0</v>
      </c>
      <c r="U12" s="90"/>
      <c r="V12" s="91">
        <v>3775</v>
      </c>
      <c r="W12" s="89">
        <v>0</v>
      </c>
      <c r="X12" s="90"/>
      <c r="Y12" s="91"/>
      <c r="Z12" s="89"/>
      <c r="AA12" s="90"/>
      <c r="AB12" s="91">
        <v>461295.24</v>
      </c>
      <c r="AC12" s="89">
        <v>0</v>
      </c>
      <c r="AD12" s="90"/>
      <c r="AE12" s="91">
        <v>175304.52000000002</v>
      </c>
      <c r="AF12" s="89">
        <v>0</v>
      </c>
      <c r="AG12" s="90"/>
      <c r="AH12" s="91">
        <v>0</v>
      </c>
      <c r="AI12" s="89">
        <v>0</v>
      </c>
      <c r="AJ12" s="90"/>
      <c r="AK12" s="91">
        <v>44590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1313153.37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17228.67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24000</v>
      </c>
      <c r="N13" s="89">
        <v>0</v>
      </c>
      <c r="O13" s="90"/>
      <c r="P13" s="91">
        <v>1804</v>
      </c>
      <c r="Q13" s="89">
        <v>0</v>
      </c>
      <c r="R13" s="90"/>
      <c r="S13" s="91">
        <v>3000</v>
      </c>
      <c r="T13" s="89">
        <v>0</v>
      </c>
      <c r="U13" s="90"/>
      <c r="V13" s="91">
        <v>18000</v>
      </c>
      <c r="W13" s="89">
        <v>0</v>
      </c>
      <c r="X13" s="90"/>
      <c r="Y13" s="91"/>
      <c r="Z13" s="89"/>
      <c r="AA13" s="90"/>
      <c r="AB13" s="91">
        <v>306</v>
      </c>
      <c r="AC13" s="89">
        <v>0</v>
      </c>
      <c r="AD13" s="90"/>
      <c r="AE13" s="91">
        <v>590712</v>
      </c>
      <c r="AF13" s="89">
        <v>0</v>
      </c>
      <c r="AG13" s="90"/>
      <c r="AH13" s="91"/>
      <c r="AI13" s="89"/>
      <c r="AJ13" s="90"/>
      <c r="AK13" s="91">
        <v>121455.5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781406.17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85805.61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85805.61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36100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489372.39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527372.39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781068.6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51600.909999999996</v>
      </c>
      <c r="K20" s="78">
        <f t="shared" si="1"/>
        <v>0</v>
      </c>
      <c r="L20" s="77">
        <f t="shared" si="1"/>
        <v>0</v>
      </c>
      <c r="M20" s="98">
        <f t="shared" si="1"/>
        <v>301020</v>
      </c>
      <c r="N20" s="78">
        <f t="shared" si="1"/>
        <v>0</v>
      </c>
      <c r="O20" s="77">
        <f t="shared" si="1"/>
        <v>0</v>
      </c>
      <c r="P20" s="98">
        <f t="shared" si="1"/>
        <v>15785</v>
      </c>
      <c r="Q20" s="78">
        <f t="shared" si="1"/>
        <v>0</v>
      </c>
      <c r="R20" s="77">
        <f t="shared" si="1"/>
        <v>0</v>
      </c>
      <c r="S20" s="98">
        <f t="shared" si="1"/>
        <v>19880</v>
      </c>
      <c r="T20" s="78">
        <f t="shared" si="1"/>
        <v>0</v>
      </c>
      <c r="U20" s="77">
        <f t="shared" si="1"/>
        <v>0</v>
      </c>
      <c r="V20" s="98">
        <f t="shared" si="1"/>
        <v>21775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461601.24</v>
      </c>
      <c r="AC20" s="78">
        <f t="shared" si="1"/>
        <v>0</v>
      </c>
      <c r="AD20" s="77">
        <f t="shared" si="1"/>
        <v>0</v>
      </c>
      <c r="AE20" s="98">
        <f t="shared" si="1"/>
        <v>766016.52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167945.5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489372.39</v>
      </c>
      <c r="BJ20" s="78">
        <f t="shared" si="1"/>
        <v>0</v>
      </c>
      <c r="BK20" s="77">
        <f t="shared" si="1"/>
        <v>0</v>
      </c>
      <c r="BL20" s="98">
        <f t="shared" si="1"/>
        <v>85805.61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3161870.77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55840.1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55840.1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229351.64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229351.64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229351.64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229351.64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598000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616000</v>
      </c>
      <c r="BS51" s="78">
        <f>BS49+BS50</f>
        <v>0</v>
      </c>
      <c r="BT51" s="77">
        <f>BT49+BT50</f>
        <v>0</v>
      </c>
      <c r="BU51" s="85"/>
      <c r="BV51" s="85">
        <f>BV49+BV50</f>
        <v>616000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836908.7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51600.909999999996</v>
      </c>
      <c r="K53" s="86">
        <f t="shared" si="11"/>
        <v>0</v>
      </c>
      <c r="L53" s="86">
        <f t="shared" si="11"/>
        <v>0</v>
      </c>
      <c r="M53" s="86">
        <f t="shared" si="11"/>
        <v>301020</v>
      </c>
      <c r="N53" s="86">
        <f t="shared" si="11"/>
        <v>0</v>
      </c>
      <c r="O53" s="86">
        <f t="shared" si="11"/>
        <v>0</v>
      </c>
      <c r="P53" s="86">
        <f t="shared" si="11"/>
        <v>15785</v>
      </c>
      <c r="Q53" s="86">
        <f t="shared" si="11"/>
        <v>0</v>
      </c>
      <c r="R53" s="86">
        <f t="shared" si="11"/>
        <v>0</v>
      </c>
      <c r="S53" s="86">
        <f t="shared" si="11"/>
        <v>34169.9</v>
      </c>
      <c r="T53" s="86">
        <f t="shared" si="11"/>
        <v>0</v>
      </c>
      <c r="U53" s="86">
        <f t="shared" si="11"/>
        <v>0</v>
      </c>
      <c r="V53" s="86">
        <f t="shared" si="11"/>
        <v>21775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461601.24</v>
      </c>
      <c r="AC53" s="86">
        <f t="shared" si="11"/>
        <v>0</v>
      </c>
      <c r="AD53" s="86">
        <f t="shared" si="11"/>
        <v>0</v>
      </c>
      <c r="AE53" s="86">
        <f t="shared" si="11"/>
        <v>766016.52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177815.5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489372.39</v>
      </c>
      <c r="BJ53" s="86">
        <f t="shared" si="11"/>
        <v>0</v>
      </c>
      <c r="BK53" s="86">
        <f t="shared" si="11"/>
        <v>0</v>
      </c>
      <c r="BL53" s="86">
        <f t="shared" si="11"/>
        <v>315157.25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616000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4087222.41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2023-04-07T08:47:09Z</dcterms:modified>
  <cp:category/>
  <cp:version/>
  <cp:contentType/>
  <cp:contentStatus/>
</cp:coreProperties>
</file>