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<sst xmlns="http://schemas.openxmlformats.org/spreadsheetml/2006/main" count="870" uniqueCount="151">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</sst>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762905.43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1131021.63</v>
      </c>
      <c r="E10" s="45">
        <v>1452678.85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253529.29</v>
      </c>
      <c r="E14" s="45">
        <v>253529.29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1384550.92</v>
      </c>
      <c r="E16" s="51">
        <f>E10+E11+E12+E13+E14+E15</f>
        <v>1706208.1400000001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476850.16000000003</v>
      </c>
      <c r="E18" s="45">
        <v>614754.6500000001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492203.16</v>
      </c>
      <c r="E20" s="59">
        <v>624435.6599999999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969053.3200000001</v>
      </c>
      <c r="E23" s="51">
        <f>E18+E19+E20+E21+E22</f>
        <v>1239190.31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347466.11</v>
      </c>
      <c r="E25" s="45">
        <v>390591.38999999996</v>
      </c>
    </row>
    <row r="26" spans="2:5" ht="15">
      <c r="B26" s="13">
        <v>30200</v>
      </c>
      <c r="C26" s="54" t="s">
        <v>28</v>
      </c>
      <c r="D26" s="39">
        <v>5048</v>
      </c>
      <c r="E26" s="45">
        <v>5048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119718.89</v>
      </c>
      <c r="E29" s="50">
        <v>207662.08</v>
      </c>
    </row>
    <row r="30" spans="2:5" ht="15.75" thickBot="1">
      <c r="B30" s="16">
        <v>30000</v>
      </c>
      <c r="C30" s="15" t="s">
        <v>32</v>
      </c>
      <c r="D30" s="48">
        <f>D25+D26+D27+D28+D29</f>
        <v>472233</v>
      </c>
      <c r="E30" s="51">
        <f>E25+E26+E27+E28+E29</f>
        <v>603301.47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75000</v>
      </c>
      <c r="E33" s="59">
        <v>144476.66999999998</v>
      </c>
    </row>
    <row r="34" spans="2:5" ht="15">
      <c r="B34" s="13">
        <v>40300</v>
      </c>
      <c r="C34" s="54" t="s">
        <v>37</v>
      </c>
      <c r="D34" s="61">
        <v>95583.64</v>
      </c>
      <c r="E34" s="45">
        <v>427661.97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63000</v>
      </c>
      <c r="E36" s="50">
        <v>68890</v>
      </c>
    </row>
    <row r="37" spans="2:5" ht="15.75" thickBot="1">
      <c r="B37" s="16">
        <v>40000</v>
      </c>
      <c r="C37" s="15" t="s">
        <v>40</v>
      </c>
      <c r="D37" s="48">
        <f>D32+D33+D34+D35+D36</f>
        <v>233583.64</v>
      </c>
      <c r="E37" s="51">
        <f>E32+E33+E34+E35+E36</f>
        <v>641028.6399999999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121913.99999999999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121913.99999999999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598000</v>
      </c>
      <c r="E54" s="45">
        <v>617966.37</v>
      </c>
    </row>
    <row r="55" spans="2:5" ht="15">
      <c r="B55" s="13">
        <v>90200</v>
      </c>
      <c r="C55" s="54" t="s">
        <v>62</v>
      </c>
      <c r="D55" s="61">
        <v>18000</v>
      </c>
      <c r="E55" s="62">
        <v>18000</v>
      </c>
    </row>
    <row r="56" spans="2:5" ht="15.75" thickBot="1">
      <c r="B56" s="16">
        <v>90000</v>
      </c>
      <c r="C56" s="15" t="s">
        <v>63</v>
      </c>
      <c r="D56" s="48">
        <f>D54+D55</f>
        <v>616000</v>
      </c>
      <c r="E56" s="51">
        <f>E54+E55</f>
        <v>635966.37</v>
      </c>
    </row>
    <row r="57" spans="2:5" ht="16.5" thickBot="1" thickTop="1">
      <c r="B57" s="109" t="s">
        <v>64</v>
      </c>
      <c r="C57" s="110"/>
      <c r="D57" s="52">
        <f>D16+D23+D30+D37+D43+D49+D52+D56</f>
        <v>3675420.8800000004</v>
      </c>
      <c r="E57" s="55">
        <f>E16+E23+E30+E37+E43+E49+E52+E56</f>
        <v>4947608.93</v>
      </c>
    </row>
    <row r="58" spans="2:5" ht="16.5" thickBot="1" thickTop="1">
      <c r="B58" s="109" t="s">
        <v>65</v>
      </c>
      <c r="C58" s="110"/>
      <c r="D58" s="52">
        <f>D57+D5+D6+D7+D8</f>
        <v>3675420.8800000004</v>
      </c>
      <c r="E58" s="55">
        <f>E57+E5+E6+E7+E8</f>
        <v>5710514.359999999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1131015.45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253529.29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1384544.74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468973.1400000001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482106.16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951079.3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347466.11</v>
      </c>
      <c r="E25" s="45"/>
    </row>
    <row r="26" spans="2:5" ht="15">
      <c r="B26" s="13">
        <v>30200</v>
      </c>
      <c r="C26" s="54" t="s">
        <v>28</v>
      </c>
      <c r="D26" s="39">
        <v>5048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117664.05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470178.16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63000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113000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598000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616000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3534802.2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3534802.2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1131015.45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253529.29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1384544.74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471817.21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482103.16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953920.37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347466.11</v>
      </c>
      <c r="E25" s="45"/>
    </row>
    <row r="26" spans="2:5" ht="15">
      <c r="B26" s="13">
        <v>30200</v>
      </c>
      <c r="C26" s="54" t="s">
        <v>28</v>
      </c>
      <c r="D26" s="39">
        <v>5048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117664.05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470178.16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63000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113000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598000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616000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3537643.27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3537643.27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363610.35000000003</v>
      </c>
      <c r="E10" s="89">
        <v>0</v>
      </c>
      <c r="F10" s="90">
        <v>400204.2900000001</v>
      </c>
      <c r="G10" s="88"/>
      <c r="H10" s="89"/>
      <c r="I10" s="90"/>
      <c r="J10" s="97">
        <v>42225.66</v>
      </c>
      <c r="K10" s="89">
        <v>0</v>
      </c>
      <c r="L10" s="101">
        <v>48498.74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405836.01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448703.0300000001</v>
      </c>
    </row>
    <row r="11" spans="2:76" ht="15">
      <c r="B11" s="13">
        <v>102</v>
      </c>
      <c r="C11" s="25" t="s">
        <v>92</v>
      </c>
      <c r="D11" s="88">
        <v>2692</v>
      </c>
      <c r="E11" s="89">
        <v>0</v>
      </c>
      <c r="F11" s="90">
        <v>2692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2692</v>
      </c>
      <c r="BW11" s="77">
        <f t="shared" si="1"/>
        <v>0</v>
      </c>
      <c r="BX11" s="79">
        <f t="shared" si="2"/>
        <v>2692</v>
      </c>
    </row>
    <row r="12" spans="2:76" ht="15">
      <c r="B12" s="13">
        <v>103</v>
      </c>
      <c r="C12" s="25" t="s">
        <v>93</v>
      </c>
      <c r="D12" s="88">
        <v>264699.28</v>
      </c>
      <c r="E12" s="89">
        <v>0</v>
      </c>
      <c r="F12" s="90">
        <v>341534.66</v>
      </c>
      <c r="G12" s="88"/>
      <c r="H12" s="89"/>
      <c r="I12" s="90"/>
      <c r="J12" s="97">
        <v>1410</v>
      </c>
      <c r="K12" s="89">
        <v>0</v>
      </c>
      <c r="L12" s="101">
        <v>1534.33</v>
      </c>
      <c r="M12" s="91">
        <v>281774</v>
      </c>
      <c r="N12" s="89">
        <v>0</v>
      </c>
      <c r="O12" s="90">
        <v>345598.3</v>
      </c>
      <c r="P12" s="91">
        <v>17488</v>
      </c>
      <c r="Q12" s="89">
        <v>0</v>
      </c>
      <c r="R12" s="90">
        <v>27646.13</v>
      </c>
      <c r="S12" s="91">
        <v>18983</v>
      </c>
      <c r="T12" s="89">
        <v>0</v>
      </c>
      <c r="U12" s="90">
        <v>25608.63</v>
      </c>
      <c r="V12" s="91">
        <v>3776</v>
      </c>
      <c r="W12" s="89">
        <v>0</v>
      </c>
      <c r="X12" s="90">
        <v>5151.77</v>
      </c>
      <c r="Y12" s="91"/>
      <c r="Z12" s="89"/>
      <c r="AA12" s="90"/>
      <c r="AB12" s="91">
        <v>402305.54000000004</v>
      </c>
      <c r="AC12" s="89">
        <v>0</v>
      </c>
      <c r="AD12" s="90">
        <v>474574.22000000003</v>
      </c>
      <c r="AE12" s="91">
        <v>175140</v>
      </c>
      <c r="AF12" s="89">
        <v>0</v>
      </c>
      <c r="AG12" s="90">
        <v>190883.76</v>
      </c>
      <c r="AH12" s="91">
        <v>0</v>
      </c>
      <c r="AI12" s="89">
        <v>0</v>
      </c>
      <c r="AJ12" s="90">
        <v>0</v>
      </c>
      <c r="AK12" s="91">
        <v>48360</v>
      </c>
      <c r="AL12" s="89">
        <v>0</v>
      </c>
      <c r="AM12" s="90">
        <v>68111.89</v>
      </c>
      <c r="AN12" s="91"/>
      <c r="AO12" s="89"/>
      <c r="AP12" s="90"/>
      <c r="AQ12" s="91">
        <v>0</v>
      </c>
      <c r="AR12" s="89">
        <v>0</v>
      </c>
      <c r="AS12" s="90">
        <v>2000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1213935.82</v>
      </c>
      <c r="BW12" s="77">
        <f t="shared" si="1"/>
        <v>0</v>
      </c>
      <c r="BX12" s="79">
        <f t="shared" si="2"/>
        <v>1482643.69</v>
      </c>
    </row>
    <row r="13" spans="2:76" ht="15">
      <c r="B13" s="13">
        <v>104</v>
      </c>
      <c r="C13" s="25" t="s">
        <v>19</v>
      </c>
      <c r="D13" s="88">
        <v>17040</v>
      </c>
      <c r="E13" s="89">
        <v>0</v>
      </c>
      <c r="F13" s="90">
        <v>28901.79</v>
      </c>
      <c r="G13" s="88"/>
      <c r="H13" s="89"/>
      <c r="I13" s="90"/>
      <c r="J13" s="97">
        <v>4900</v>
      </c>
      <c r="K13" s="89">
        <v>0</v>
      </c>
      <c r="L13" s="101">
        <v>4944.5</v>
      </c>
      <c r="M13" s="91">
        <v>0</v>
      </c>
      <c r="N13" s="89">
        <v>0</v>
      </c>
      <c r="O13" s="90">
        <v>0</v>
      </c>
      <c r="P13" s="91">
        <v>11800</v>
      </c>
      <c r="Q13" s="89">
        <v>0</v>
      </c>
      <c r="R13" s="90">
        <v>12400</v>
      </c>
      <c r="S13" s="91">
        <v>0</v>
      </c>
      <c r="T13" s="89">
        <v>0</v>
      </c>
      <c r="U13" s="90">
        <v>3234.94</v>
      </c>
      <c r="V13" s="91">
        <v>18000</v>
      </c>
      <c r="W13" s="89">
        <v>0</v>
      </c>
      <c r="X13" s="90">
        <v>18000</v>
      </c>
      <c r="Y13" s="91"/>
      <c r="Z13" s="89"/>
      <c r="AA13" s="90"/>
      <c r="AB13" s="91">
        <v>300</v>
      </c>
      <c r="AC13" s="89">
        <v>0</v>
      </c>
      <c r="AD13" s="90">
        <v>300</v>
      </c>
      <c r="AE13" s="91">
        <v>443500</v>
      </c>
      <c r="AF13" s="89">
        <v>0</v>
      </c>
      <c r="AG13" s="90">
        <v>523651.26</v>
      </c>
      <c r="AH13" s="91"/>
      <c r="AI13" s="89"/>
      <c r="AJ13" s="90"/>
      <c r="AK13" s="91">
        <v>104618.75</v>
      </c>
      <c r="AL13" s="89">
        <v>0</v>
      </c>
      <c r="AM13" s="90">
        <v>139190.72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600158.75</v>
      </c>
      <c r="BW13" s="77">
        <f t="shared" si="1"/>
        <v>0</v>
      </c>
      <c r="BX13" s="79">
        <f t="shared" si="2"/>
        <v>730623.21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113550</v>
      </c>
      <c r="BM16" s="89">
        <v>0</v>
      </c>
      <c r="BN16" s="90">
        <v>123830.38</v>
      </c>
      <c r="BO16" s="91"/>
      <c r="BP16" s="89"/>
      <c r="BQ16" s="90"/>
      <c r="BR16" s="97"/>
      <c r="BS16" s="89"/>
      <c r="BT16" s="101"/>
      <c r="BU16" s="76"/>
      <c r="BV16" s="85">
        <f t="shared" si="0"/>
        <v>113550</v>
      </c>
      <c r="BW16" s="77">
        <f t="shared" si="1"/>
        <v>0</v>
      </c>
      <c r="BX16" s="79">
        <f t="shared" si="2"/>
        <v>123830.38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1500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1500</v>
      </c>
    </row>
    <row r="19" spans="2:76" ht="15">
      <c r="B19" s="13">
        <v>110</v>
      </c>
      <c r="C19" s="25" t="s">
        <v>98</v>
      </c>
      <c r="D19" s="88">
        <v>31100</v>
      </c>
      <c r="E19" s="89">
        <v>0</v>
      </c>
      <c r="F19" s="90">
        <v>37067.71</v>
      </c>
      <c r="G19" s="88"/>
      <c r="H19" s="89"/>
      <c r="I19" s="90"/>
      <c r="J19" s="97">
        <v>0</v>
      </c>
      <c r="K19" s="89">
        <v>0</v>
      </c>
      <c r="L19" s="101">
        <v>0.01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>
        <v>42722.53</v>
      </c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>
        <v>3493.55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168734.66</v>
      </c>
      <c r="BJ19" s="89">
        <v>0</v>
      </c>
      <c r="BK19" s="101">
        <v>40000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203734.66</v>
      </c>
      <c r="BW19" s="77">
        <f t="shared" si="1"/>
        <v>0</v>
      </c>
      <c r="BX19" s="79">
        <f t="shared" si="2"/>
        <v>123283.8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680641.6300000001</v>
      </c>
      <c r="E20" s="78">
        <f t="shared" si="3"/>
        <v>0</v>
      </c>
      <c r="F20" s="79">
        <f t="shared" si="3"/>
        <v>811900.4500000001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48535.66</v>
      </c>
      <c r="K20" s="78">
        <f t="shared" si="3"/>
        <v>0</v>
      </c>
      <c r="L20" s="77">
        <f t="shared" si="3"/>
        <v>54977.58</v>
      </c>
      <c r="M20" s="98">
        <f t="shared" si="3"/>
        <v>281774</v>
      </c>
      <c r="N20" s="78">
        <f t="shared" si="3"/>
        <v>0</v>
      </c>
      <c r="O20" s="77">
        <f t="shared" si="3"/>
        <v>345598.3</v>
      </c>
      <c r="P20" s="98">
        <f t="shared" si="3"/>
        <v>29288</v>
      </c>
      <c r="Q20" s="78">
        <f t="shared" si="3"/>
        <v>0</v>
      </c>
      <c r="R20" s="77">
        <f t="shared" si="3"/>
        <v>40046.130000000005</v>
      </c>
      <c r="S20" s="98">
        <f t="shared" si="3"/>
        <v>18983</v>
      </c>
      <c r="T20" s="78">
        <f t="shared" si="3"/>
        <v>0</v>
      </c>
      <c r="U20" s="77">
        <f t="shared" si="3"/>
        <v>28843.57</v>
      </c>
      <c r="V20" s="98">
        <f t="shared" si="3"/>
        <v>21776</v>
      </c>
      <c r="W20" s="78">
        <f t="shared" si="3"/>
        <v>0</v>
      </c>
      <c r="X20" s="77">
        <f t="shared" si="3"/>
        <v>23151.77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404605.54000000004</v>
      </c>
      <c r="AC20" s="78">
        <f t="shared" si="3"/>
        <v>0</v>
      </c>
      <c r="AD20" s="77">
        <f t="shared" si="3"/>
        <v>517596.75</v>
      </c>
      <c r="AE20" s="98">
        <f t="shared" si="3"/>
        <v>618640</v>
      </c>
      <c r="AF20" s="78">
        <f t="shared" si="3"/>
        <v>0</v>
      </c>
      <c r="AG20" s="77">
        <f t="shared" si="3"/>
        <v>714535.02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154878.75</v>
      </c>
      <c r="AL20" s="78">
        <f t="shared" si="3"/>
        <v>0</v>
      </c>
      <c r="AM20" s="77">
        <f t="shared" si="3"/>
        <v>210796.15999999997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2000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168734.66</v>
      </c>
      <c r="BJ20" s="78">
        <f t="shared" si="3"/>
        <v>0</v>
      </c>
      <c r="BK20" s="77">
        <f t="shared" si="3"/>
        <v>40000</v>
      </c>
      <c r="BL20" s="98">
        <f t="shared" si="3"/>
        <v>113550</v>
      </c>
      <c r="BM20" s="78">
        <f t="shared" si="3"/>
        <v>0</v>
      </c>
      <c r="BN20" s="77">
        <f t="shared" si="3"/>
        <v>123830.38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2541407.24</v>
      </c>
      <c r="BW20" s="77">
        <f>BW10+BW11+BW12+BW13+BW14+BW15+BW16+BW17+BW18+BW19</f>
        <v>0</v>
      </c>
      <c r="BX20" s="95">
        <f>BX10+BX11+BX12+BX13+BX14+BX15+BX16+BX17+BX18+BX19</f>
        <v>2913276.1099999994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103840.1</v>
      </c>
      <c r="E24" s="89">
        <v>0</v>
      </c>
      <c r="F24" s="90">
        <v>509426.49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500.2</v>
      </c>
      <c r="S24" s="97">
        <v>14289.9</v>
      </c>
      <c r="T24" s="89">
        <v>0</v>
      </c>
      <c r="U24" s="101">
        <v>14289.9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95583.64</v>
      </c>
      <c r="AC24" s="89">
        <v>0</v>
      </c>
      <c r="AD24" s="101">
        <v>453444.65</v>
      </c>
      <c r="AE24" s="97">
        <v>10000</v>
      </c>
      <c r="AF24" s="89">
        <v>0</v>
      </c>
      <c r="AG24" s="101">
        <v>35373.8</v>
      </c>
      <c r="AH24" s="97"/>
      <c r="AI24" s="89"/>
      <c r="AJ24" s="101"/>
      <c r="AK24" s="97">
        <v>9870</v>
      </c>
      <c r="AL24" s="89">
        <v>0</v>
      </c>
      <c r="AM24" s="101">
        <v>21228.13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17000.86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233583.64</v>
      </c>
      <c r="BW24" s="77">
        <f t="shared" si="4"/>
        <v>0</v>
      </c>
      <c r="BX24" s="79">
        <f t="shared" si="4"/>
        <v>1051264.03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31000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31000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103840.1</v>
      </c>
      <c r="E28" s="78">
        <f t="shared" si="5"/>
        <v>0</v>
      </c>
      <c r="F28" s="79">
        <f t="shared" si="5"/>
        <v>509426.49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31500.2</v>
      </c>
      <c r="S28" s="98">
        <f t="shared" si="5"/>
        <v>14289.9</v>
      </c>
      <c r="T28" s="78">
        <f t="shared" si="5"/>
        <v>0</v>
      </c>
      <c r="U28" s="77">
        <f t="shared" si="5"/>
        <v>14289.9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95583.64</v>
      </c>
      <c r="AC28" s="78">
        <f t="shared" si="5"/>
        <v>0</v>
      </c>
      <c r="AD28" s="77">
        <f t="shared" si="5"/>
        <v>453444.65</v>
      </c>
      <c r="AE28" s="98">
        <f t="shared" si="5"/>
        <v>10000</v>
      </c>
      <c r="AF28" s="78">
        <f t="shared" si="5"/>
        <v>0</v>
      </c>
      <c r="AG28" s="77">
        <f t="shared" si="5"/>
        <v>35373.8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9870</v>
      </c>
      <c r="AL28" s="78">
        <f t="shared" si="6"/>
        <v>0</v>
      </c>
      <c r="AM28" s="77">
        <f t="shared" si="6"/>
        <v>21228.13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17000.86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233583.64</v>
      </c>
      <c r="BW28" s="77">
        <f>BW23+BW24+BW25+BW26+BW27</f>
        <v>0</v>
      </c>
      <c r="BX28" s="95">
        <f>BX23+BX24+BX25+BX26+BX27</f>
        <v>1082264.03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284430</v>
      </c>
      <c r="BM40" s="89">
        <v>0</v>
      </c>
      <c r="BN40" s="101">
        <v>354006.49</v>
      </c>
      <c r="BO40" s="97"/>
      <c r="BP40" s="89"/>
      <c r="BQ40" s="101"/>
      <c r="BR40" s="97"/>
      <c r="BS40" s="89"/>
      <c r="BT40" s="101"/>
      <c r="BU40" s="76"/>
      <c r="BV40" s="85">
        <f t="shared" si="10"/>
        <v>284430</v>
      </c>
      <c r="BW40" s="77">
        <f t="shared" si="10"/>
        <v>0</v>
      </c>
      <c r="BX40" s="79">
        <f t="shared" si="10"/>
        <v>354006.49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284430</v>
      </c>
      <c r="BM42" s="78">
        <f t="shared" si="12"/>
        <v>0</v>
      </c>
      <c r="BN42" s="77">
        <f t="shared" si="12"/>
        <v>354006.49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284430</v>
      </c>
      <c r="BW42" s="77">
        <f>BW38+BW39+BW40+BW41</f>
        <v>0</v>
      </c>
      <c r="BX42" s="95">
        <f>BX38+BX39+BX40+BX41</f>
        <v>354006.49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598000</v>
      </c>
      <c r="BS49" s="89">
        <v>0</v>
      </c>
      <c r="BT49" s="101">
        <v>787496.06</v>
      </c>
      <c r="BU49" s="76"/>
      <c r="BV49" s="85">
        <f aca="true" t="shared" si="15" ref="BV49:BX50">D49+G49+J49+M49+P49+S49+V49+Y49+AB49+AE49+AH49+AK49+AN49+AQ49+AT49+AW49+AZ49+BC49+BF49+BI49+BL49+BO49+BR49</f>
        <v>598000</v>
      </c>
      <c r="BW49" s="77">
        <f t="shared" si="15"/>
        <v>0</v>
      </c>
      <c r="BX49" s="79">
        <f t="shared" si="15"/>
        <v>787496.06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>
        <v>27338.78</v>
      </c>
      <c r="BU50" s="76"/>
      <c r="BV50" s="85">
        <f t="shared" si="15"/>
        <v>18000</v>
      </c>
      <c r="BW50" s="77">
        <f t="shared" si="15"/>
        <v>0</v>
      </c>
      <c r="BX50" s="79">
        <f t="shared" si="15"/>
        <v>27338.78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616000</v>
      </c>
      <c r="BS51" s="78">
        <f>BS49+BS50</f>
        <v>0</v>
      </c>
      <c r="BT51" s="77">
        <f>BT49+BT50</f>
        <v>814834.8400000001</v>
      </c>
      <c r="BU51" s="85"/>
      <c r="BV51" s="85">
        <f>BV49+BV50</f>
        <v>616000</v>
      </c>
      <c r="BW51" s="77">
        <f>BW49+BW50</f>
        <v>0</v>
      </c>
      <c r="BX51" s="95">
        <f>BX49+BX50</f>
        <v>814834.8400000001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784481.7300000001</v>
      </c>
      <c r="E53" s="86">
        <f t="shared" si="18"/>
        <v>0</v>
      </c>
      <c r="F53" s="86">
        <f t="shared" si="18"/>
        <v>1321326.94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48535.66</v>
      </c>
      <c r="K53" s="86">
        <f t="shared" si="18"/>
        <v>0</v>
      </c>
      <c r="L53" s="86">
        <f t="shared" si="18"/>
        <v>54977.58</v>
      </c>
      <c r="M53" s="86">
        <f t="shared" si="18"/>
        <v>281774</v>
      </c>
      <c r="N53" s="86">
        <f t="shared" si="18"/>
        <v>0</v>
      </c>
      <c r="O53" s="86">
        <f t="shared" si="18"/>
        <v>345598.3</v>
      </c>
      <c r="P53" s="86">
        <f t="shared" si="18"/>
        <v>29288</v>
      </c>
      <c r="Q53" s="86">
        <f t="shared" si="18"/>
        <v>0</v>
      </c>
      <c r="R53" s="86">
        <f t="shared" si="18"/>
        <v>71546.33</v>
      </c>
      <c r="S53" s="86">
        <f t="shared" si="18"/>
        <v>33272.9</v>
      </c>
      <c r="T53" s="86">
        <f t="shared" si="18"/>
        <v>0</v>
      </c>
      <c r="U53" s="86">
        <f t="shared" si="18"/>
        <v>43133.47</v>
      </c>
      <c r="V53" s="86">
        <f t="shared" si="18"/>
        <v>21776</v>
      </c>
      <c r="W53" s="86">
        <f t="shared" si="18"/>
        <v>0</v>
      </c>
      <c r="X53" s="86">
        <f t="shared" si="18"/>
        <v>23151.77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500189.18000000005</v>
      </c>
      <c r="AC53" s="86">
        <f t="shared" si="18"/>
        <v>0</v>
      </c>
      <c r="AD53" s="86">
        <f t="shared" si="18"/>
        <v>971041.4</v>
      </c>
      <c r="AE53" s="86">
        <f t="shared" si="18"/>
        <v>628640</v>
      </c>
      <c r="AF53" s="86">
        <f t="shared" si="18"/>
        <v>0</v>
      </c>
      <c r="AG53" s="86">
        <f t="shared" si="18"/>
        <v>749908.8200000001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164748.75</v>
      </c>
      <c r="AL53" s="86">
        <f t="shared" si="19"/>
        <v>0</v>
      </c>
      <c r="AM53" s="86">
        <f t="shared" si="19"/>
        <v>232024.28999999998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2000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17000.86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168734.66</v>
      </c>
      <c r="BJ53" s="86">
        <f t="shared" si="19"/>
        <v>0</v>
      </c>
      <c r="BK53" s="86">
        <f t="shared" si="19"/>
        <v>40000</v>
      </c>
      <c r="BL53" s="86">
        <f t="shared" si="19"/>
        <v>397980</v>
      </c>
      <c r="BM53" s="86">
        <f t="shared" si="19"/>
        <v>0</v>
      </c>
      <c r="BN53" s="86">
        <f t="shared" si="19"/>
        <v>477836.87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616000</v>
      </c>
      <c r="BS53" s="86">
        <f t="shared" si="19"/>
        <v>0</v>
      </c>
      <c r="BT53" s="86">
        <f t="shared" si="19"/>
        <v>814834.8400000001</v>
      </c>
      <c r="BU53" s="86">
        <f>BU8</f>
        <v>0</v>
      </c>
      <c r="BV53" s="102">
        <f>BV8+BV20+BV28+BV35+BV42+BV46+BV51</f>
        <v>3675420.8800000004</v>
      </c>
      <c r="BW53" s="87">
        <f>BW20+BW28+BW35+BW42+BW46+BW51</f>
        <v>0</v>
      </c>
      <c r="BX53" s="87">
        <f>BX20+BX28+BX35+BX42+BX46+BX51</f>
        <v>5164381.47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436956.87000000005</v>
      </c>
      <c r="E10" s="89">
        <v>0</v>
      </c>
      <c r="F10" s="90"/>
      <c r="G10" s="88"/>
      <c r="H10" s="89"/>
      <c r="I10" s="90"/>
      <c r="J10" s="97">
        <v>42890.700000000004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479847.57000000007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2865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2865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211742.51</v>
      </c>
      <c r="E12" s="89">
        <v>0</v>
      </c>
      <c r="F12" s="90"/>
      <c r="G12" s="88"/>
      <c r="H12" s="89"/>
      <c r="I12" s="90"/>
      <c r="J12" s="97">
        <v>1410</v>
      </c>
      <c r="K12" s="89">
        <v>0</v>
      </c>
      <c r="L12" s="101"/>
      <c r="M12" s="91">
        <v>281774</v>
      </c>
      <c r="N12" s="89">
        <v>0</v>
      </c>
      <c r="O12" s="90"/>
      <c r="P12" s="91">
        <v>17488</v>
      </c>
      <c r="Q12" s="89">
        <v>0</v>
      </c>
      <c r="R12" s="90"/>
      <c r="S12" s="91">
        <v>18983</v>
      </c>
      <c r="T12" s="89">
        <v>0</v>
      </c>
      <c r="U12" s="90"/>
      <c r="V12" s="91">
        <v>3776</v>
      </c>
      <c r="W12" s="89">
        <v>0</v>
      </c>
      <c r="X12" s="90"/>
      <c r="Y12" s="91"/>
      <c r="Z12" s="89"/>
      <c r="AA12" s="90"/>
      <c r="AB12" s="91">
        <v>402305.54000000004</v>
      </c>
      <c r="AC12" s="89">
        <v>0</v>
      </c>
      <c r="AD12" s="90"/>
      <c r="AE12" s="91">
        <v>155140</v>
      </c>
      <c r="AF12" s="89">
        <v>0</v>
      </c>
      <c r="AG12" s="90"/>
      <c r="AH12" s="91">
        <v>0</v>
      </c>
      <c r="AI12" s="89">
        <v>0</v>
      </c>
      <c r="AJ12" s="90"/>
      <c r="AK12" s="91">
        <v>48360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1140979.05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15600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0</v>
      </c>
      <c r="N13" s="89">
        <v>0</v>
      </c>
      <c r="O13" s="90"/>
      <c r="P13" s="91">
        <v>11800</v>
      </c>
      <c r="Q13" s="89">
        <v>0</v>
      </c>
      <c r="R13" s="90"/>
      <c r="S13" s="91">
        <v>0</v>
      </c>
      <c r="T13" s="89">
        <v>0</v>
      </c>
      <c r="U13" s="90"/>
      <c r="V13" s="91">
        <v>18000</v>
      </c>
      <c r="W13" s="89">
        <v>0</v>
      </c>
      <c r="X13" s="90"/>
      <c r="Y13" s="91"/>
      <c r="Z13" s="89"/>
      <c r="AA13" s="90"/>
      <c r="AB13" s="91">
        <v>300</v>
      </c>
      <c r="AC13" s="89">
        <v>0</v>
      </c>
      <c r="AD13" s="90"/>
      <c r="AE13" s="91">
        <v>443500</v>
      </c>
      <c r="AF13" s="89">
        <v>0</v>
      </c>
      <c r="AG13" s="90"/>
      <c r="AH13" s="91"/>
      <c r="AI13" s="89"/>
      <c r="AJ13" s="90"/>
      <c r="AK13" s="91">
        <v>104618.75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598718.75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104310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104310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31100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162861.83000000002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197861.83000000002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699764.3800000001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49200.700000000004</v>
      </c>
      <c r="K20" s="78">
        <f t="shared" si="1"/>
        <v>0</v>
      </c>
      <c r="L20" s="77">
        <f t="shared" si="1"/>
        <v>0</v>
      </c>
      <c r="M20" s="98">
        <f t="shared" si="1"/>
        <v>281774</v>
      </c>
      <c r="N20" s="78">
        <f t="shared" si="1"/>
        <v>0</v>
      </c>
      <c r="O20" s="77">
        <f t="shared" si="1"/>
        <v>0</v>
      </c>
      <c r="P20" s="98">
        <f t="shared" si="1"/>
        <v>29288</v>
      </c>
      <c r="Q20" s="78">
        <f t="shared" si="1"/>
        <v>0</v>
      </c>
      <c r="R20" s="77">
        <f t="shared" si="1"/>
        <v>0</v>
      </c>
      <c r="S20" s="98">
        <f t="shared" si="1"/>
        <v>18983</v>
      </c>
      <c r="T20" s="78">
        <f t="shared" si="1"/>
        <v>0</v>
      </c>
      <c r="U20" s="77">
        <f t="shared" si="1"/>
        <v>0</v>
      </c>
      <c r="V20" s="98">
        <f t="shared" si="1"/>
        <v>21776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404605.54000000004</v>
      </c>
      <c r="AC20" s="78">
        <f t="shared" si="1"/>
        <v>0</v>
      </c>
      <c r="AD20" s="77">
        <f t="shared" si="1"/>
        <v>0</v>
      </c>
      <c r="AE20" s="98">
        <f t="shared" si="1"/>
        <v>598640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154878.75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162861.83000000002</v>
      </c>
      <c r="BJ20" s="78">
        <f t="shared" si="1"/>
        <v>0</v>
      </c>
      <c r="BK20" s="77">
        <f t="shared" si="1"/>
        <v>0</v>
      </c>
      <c r="BL20" s="98">
        <f t="shared" si="1"/>
        <v>104310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2526082.2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88840.1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88840.1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279720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279720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279720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279720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598000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616000</v>
      </c>
      <c r="BS51" s="78">
        <f>BS49+BS50</f>
        <v>0</v>
      </c>
      <c r="BT51" s="77">
        <f>BT49+BT50</f>
        <v>0</v>
      </c>
      <c r="BU51" s="85"/>
      <c r="BV51" s="85">
        <f>BV49+BV50</f>
        <v>616000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788604.4800000001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49200.700000000004</v>
      </c>
      <c r="K53" s="86">
        <f t="shared" si="11"/>
        <v>0</v>
      </c>
      <c r="L53" s="86">
        <f t="shared" si="11"/>
        <v>0</v>
      </c>
      <c r="M53" s="86">
        <f t="shared" si="11"/>
        <v>281774</v>
      </c>
      <c r="N53" s="86">
        <f t="shared" si="11"/>
        <v>0</v>
      </c>
      <c r="O53" s="86">
        <f t="shared" si="11"/>
        <v>0</v>
      </c>
      <c r="P53" s="86">
        <f t="shared" si="11"/>
        <v>29288</v>
      </c>
      <c r="Q53" s="86">
        <f t="shared" si="11"/>
        <v>0</v>
      </c>
      <c r="R53" s="86">
        <f t="shared" si="11"/>
        <v>0</v>
      </c>
      <c r="S53" s="86">
        <f t="shared" si="11"/>
        <v>33272.9</v>
      </c>
      <c r="T53" s="86">
        <f t="shared" si="11"/>
        <v>0</v>
      </c>
      <c r="U53" s="86">
        <f t="shared" si="11"/>
        <v>0</v>
      </c>
      <c r="V53" s="86">
        <f t="shared" si="11"/>
        <v>21776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404605.54000000004</v>
      </c>
      <c r="AC53" s="86">
        <f t="shared" si="11"/>
        <v>0</v>
      </c>
      <c r="AD53" s="86">
        <f t="shared" si="11"/>
        <v>0</v>
      </c>
      <c r="AE53" s="86">
        <f t="shared" si="11"/>
        <v>598640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164748.75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162861.83000000002</v>
      </c>
      <c r="BJ53" s="86">
        <f t="shared" si="11"/>
        <v>0</v>
      </c>
      <c r="BK53" s="86">
        <f t="shared" si="11"/>
        <v>0</v>
      </c>
      <c r="BL53" s="86">
        <f t="shared" si="11"/>
        <v>384030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616000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3534802.2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436956.87000000005</v>
      </c>
      <c r="E10" s="89">
        <v>0</v>
      </c>
      <c r="F10" s="90"/>
      <c r="G10" s="88"/>
      <c r="H10" s="89"/>
      <c r="I10" s="90"/>
      <c r="J10" s="97">
        <v>42890.700000000004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479847.57000000007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3107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3107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259996.02</v>
      </c>
      <c r="E12" s="89">
        <v>0</v>
      </c>
      <c r="F12" s="90"/>
      <c r="G12" s="88"/>
      <c r="H12" s="89"/>
      <c r="I12" s="90"/>
      <c r="J12" s="97">
        <v>1410</v>
      </c>
      <c r="K12" s="89">
        <v>0</v>
      </c>
      <c r="L12" s="101"/>
      <c r="M12" s="91">
        <v>281774</v>
      </c>
      <c r="N12" s="89">
        <v>0</v>
      </c>
      <c r="O12" s="90"/>
      <c r="P12" s="91">
        <v>17488</v>
      </c>
      <c r="Q12" s="89">
        <v>0</v>
      </c>
      <c r="R12" s="90"/>
      <c r="S12" s="91">
        <v>18983</v>
      </c>
      <c r="T12" s="89">
        <v>0</v>
      </c>
      <c r="U12" s="90"/>
      <c r="V12" s="91">
        <v>3776</v>
      </c>
      <c r="W12" s="89">
        <v>0</v>
      </c>
      <c r="X12" s="90"/>
      <c r="Y12" s="91"/>
      <c r="Z12" s="89"/>
      <c r="AA12" s="90"/>
      <c r="AB12" s="91">
        <v>402305.54000000004</v>
      </c>
      <c r="AC12" s="89">
        <v>0</v>
      </c>
      <c r="AD12" s="90"/>
      <c r="AE12" s="91">
        <v>178140</v>
      </c>
      <c r="AF12" s="89">
        <v>0</v>
      </c>
      <c r="AG12" s="90"/>
      <c r="AH12" s="91">
        <v>0</v>
      </c>
      <c r="AI12" s="89">
        <v>0</v>
      </c>
      <c r="AJ12" s="90"/>
      <c r="AK12" s="91">
        <v>48360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1212232.56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15600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0</v>
      </c>
      <c r="N13" s="89">
        <v>0</v>
      </c>
      <c r="O13" s="90"/>
      <c r="P13" s="91">
        <v>11800</v>
      </c>
      <c r="Q13" s="89">
        <v>0</v>
      </c>
      <c r="R13" s="90"/>
      <c r="S13" s="91">
        <v>0</v>
      </c>
      <c r="T13" s="89">
        <v>0</v>
      </c>
      <c r="U13" s="90"/>
      <c r="V13" s="91">
        <v>18000</v>
      </c>
      <c r="W13" s="89">
        <v>0</v>
      </c>
      <c r="X13" s="90"/>
      <c r="Y13" s="91"/>
      <c r="Z13" s="89"/>
      <c r="AA13" s="90"/>
      <c r="AB13" s="91">
        <v>300</v>
      </c>
      <c r="AC13" s="89">
        <v>0</v>
      </c>
      <c r="AD13" s="90"/>
      <c r="AE13" s="91">
        <v>443500</v>
      </c>
      <c r="AF13" s="89">
        <v>0</v>
      </c>
      <c r="AG13" s="90"/>
      <c r="AH13" s="91"/>
      <c r="AI13" s="89"/>
      <c r="AJ13" s="90"/>
      <c r="AK13" s="91">
        <v>104618.75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598718.75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95270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95270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31100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163037.39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198037.39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748259.89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49200.700000000004</v>
      </c>
      <c r="K20" s="78">
        <f t="shared" si="1"/>
        <v>0</v>
      </c>
      <c r="L20" s="77">
        <f t="shared" si="1"/>
        <v>0</v>
      </c>
      <c r="M20" s="98">
        <f t="shared" si="1"/>
        <v>281774</v>
      </c>
      <c r="N20" s="78">
        <f t="shared" si="1"/>
        <v>0</v>
      </c>
      <c r="O20" s="77">
        <f t="shared" si="1"/>
        <v>0</v>
      </c>
      <c r="P20" s="98">
        <f t="shared" si="1"/>
        <v>29288</v>
      </c>
      <c r="Q20" s="78">
        <f t="shared" si="1"/>
        <v>0</v>
      </c>
      <c r="R20" s="77">
        <f t="shared" si="1"/>
        <v>0</v>
      </c>
      <c r="S20" s="98">
        <f t="shared" si="1"/>
        <v>18983</v>
      </c>
      <c r="T20" s="78">
        <f t="shared" si="1"/>
        <v>0</v>
      </c>
      <c r="U20" s="77">
        <f t="shared" si="1"/>
        <v>0</v>
      </c>
      <c r="V20" s="98">
        <f t="shared" si="1"/>
        <v>21776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404605.54000000004</v>
      </c>
      <c r="AC20" s="78">
        <f t="shared" si="1"/>
        <v>0</v>
      </c>
      <c r="AD20" s="77">
        <f t="shared" si="1"/>
        <v>0</v>
      </c>
      <c r="AE20" s="98">
        <f t="shared" si="1"/>
        <v>621640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154878.75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163037.39</v>
      </c>
      <c r="BJ20" s="78">
        <f t="shared" si="1"/>
        <v>0</v>
      </c>
      <c r="BK20" s="77">
        <f t="shared" si="1"/>
        <v>0</v>
      </c>
      <c r="BL20" s="98">
        <f t="shared" si="1"/>
        <v>95270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2588713.27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88840.1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88840.1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219930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219930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219930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219930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598000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616000</v>
      </c>
      <c r="BS51" s="78">
        <f>BS49+BS50</f>
        <v>0</v>
      </c>
      <c r="BT51" s="77">
        <f>BT49+BT50</f>
        <v>0</v>
      </c>
      <c r="BU51" s="85"/>
      <c r="BV51" s="85">
        <f>BV49+BV50</f>
        <v>616000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837099.99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49200.700000000004</v>
      </c>
      <c r="K53" s="86">
        <f t="shared" si="11"/>
        <v>0</v>
      </c>
      <c r="L53" s="86">
        <f t="shared" si="11"/>
        <v>0</v>
      </c>
      <c r="M53" s="86">
        <f t="shared" si="11"/>
        <v>281774</v>
      </c>
      <c r="N53" s="86">
        <f t="shared" si="11"/>
        <v>0</v>
      </c>
      <c r="O53" s="86">
        <f t="shared" si="11"/>
        <v>0</v>
      </c>
      <c r="P53" s="86">
        <f t="shared" si="11"/>
        <v>29288</v>
      </c>
      <c r="Q53" s="86">
        <f t="shared" si="11"/>
        <v>0</v>
      </c>
      <c r="R53" s="86">
        <f t="shared" si="11"/>
        <v>0</v>
      </c>
      <c r="S53" s="86">
        <f t="shared" si="11"/>
        <v>33272.9</v>
      </c>
      <c r="T53" s="86">
        <f t="shared" si="11"/>
        <v>0</v>
      </c>
      <c r="U53" s="86">
        <f t="shared" si="11"/>
        <v>0</v>
      </c>
      <c r="V53" s="86">
        <f t="shared" si="11"/>
        <v>21776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404605.54000000004</v>
      </c>
      <c r="AC53" s="86">
        <f t="shared" si="11"/>
        <v>0</v>
      </c>
      <c r="AD53" s="86">
        <f t="shared" si="11"/>
        <v>0</v>
      </c>
      <c r="AE53" s="86">
        <f t="shared" si="11"/>
        <v>621640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164748.75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163037.39</v>
      </c>
      <c r="BJ53" s="86">
        <f t="shared" si="11"/>
        <v>0</v>
      </c>
      <c r="BK53" s="86">
        <f t="shared" si="11"/>
        <v>0</v>
      </c>
      <c r="BL53" s="86">
        <f t="shared" si="11"/>
        <v>315200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616000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3537643.27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2022-04-13T09:03:44Z</dcterms:modified>
  <cp:category/>
  <cp:version/>
  <cp:contentType/>
  <cp:contentStatus/>
</cp:coreProperties>
</file>