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21" sheetId="1" r:id="rId1"/>
    <sheet name="Entrate_Bilancio_2022" sheetId="2" r:id="rId2"/>
    <sheet name="Entrate_Bilancio_2023" sheetId="3" r:id="rId3"/>
    <sheet name="Entrate_Rendiconto_Anno0" sheetId="4" state="hidden" r:id="rId4"/>
    <sheet name="Spese_Bilancio_2021" sheetId="5" r:id="rId5"/>
    <sheet name="Spese_Bilancio_2022" sheetId="6" r:id="rId6"/>
    <sheet name="Spese_Bilancio_2023" sheetId="7" r:id="rId7"/>
    <sheet name="Spese_Rendiconto_Anno0" sheetId="8" state="hidden" r:id="rId8"/>
  </sheets>
  <definedNames>
    <definedName name="_xlnm.Print_Area" localSheetId="0">'Entrate_Bilancio_2021'!$B$1:$E$58</definedName>
    <definedName name="_xlnm.Print_Area" localSheetId="1">'Entrate_Bilancio_2022'!$B$1:$E$58</definedName>
    <definedName name="_xlnm.Print_Area" localSheetId="2">'Entrate_Bilancio_2023'!$B$1:$E$58</definedName>
    <definedName name="_xlnm.Print_Area" localSheetId="3">'Entrate_Rendiconto_Anno0'!$B$1:$E$59</definedName>
    <definedName name="_xlnm.Print_Area" localSheetId="4">'Spese_Bilancio_2021'!$B$1:$BX$53</definedName>
    <definedName name="_xlnm.Print_Area" localSheetId="5">'Spese_Bilancio_2022'!$B$1:$BX$53</definedName>
    <definedName name="_xlnm.Print_Area" localSheetId="6">'Spese_Bilancio_2023'!$B$1:$BX$53</definedName>
    <definedName name="_xlnm.Print_Area" localSheetId="7">'Spese_Rendiconto_Anno0'!$B$1:$BX$54</definedName>
    <definedName name="_xlnm.Print_Titles" localSheetId="4">'Spese_Bilancio_2021'!$B:$C</definedName>
    <definedName name="_xlnm.Print_Titles" localSheetId="5">'Spese_Bilancio_2022'!$B:$C</definedName>
    <definedName name="_xlnm.Print_Titles" localSheetId="6">'Spese_Bilancio_2023'!$B:$C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<sst xmlns="http://schemas.openxmlformats.org/spreadsheetml/2006/main" count="870" uniqueCount="151">
  <si>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</si>
  <si>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</si>
  <si>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</si>
  <si>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</si>
  <si>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</si>
  <si>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</si>
  <si>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</si>
  <si>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</si>
  <si>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</si>
  <si>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</si>
  <si>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</si>
  <si>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</si>
  <si>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</si>
  <si>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</si>
  <si>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</si>
  <si>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</si>
  <si>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</si>
  <si>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</si>
  <si>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</si>
  <si>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</si>
  <si>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</si>
  <si>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</si>
  <si>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</si>
  <si>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</si>
  <si>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</si>
  <si>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</si>
  <si>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</si>
  <si>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</si>
  <si>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</si>
  <si>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</si>
  <si>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</si>
  <si>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</si>
  <si>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</si>
  <si>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</si>
  <si>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</si>
  <si>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</si>
  <si>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</si>
  <si>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</si>
  <si>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</si>
  <si>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</si>
  <si>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</si>
  <si>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</si>
  <si>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</si>
  <si>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</si>
  <si>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</si>
  <si>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</si>
  <si>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</si>
  <si>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</si>
  <si>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</si>
  <si>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</si>
  <si>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</si>
  <si>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</si>
  <si>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</si>
  <si>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</si>
  <si>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</si>
  <si>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</si>
  <si>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</si>
  <si>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</si>
  <si>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</si>
  <si>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</si>
  <si>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</si>
  <si>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</si>
  <si>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</si>
  <si>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</si>
  <si>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</si>
  <si>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</si>
  <si>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</si>
  <si>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</si>
  <si>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</si>
  <si>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</si>
  <si>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</si>
  <si>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</si>
  <si>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</si>
  <si>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</si>
  <si>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</si>
  <si>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</si>
  <si>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</si>
  <si>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</si>
  <si>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</si>
  <si>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</si>
  <si>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</si>
  <si>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</si>
  <si>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</si>
  <si>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</si>
  <si>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</si>
  <si>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</si>
  <si>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</si>
  <si>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</si>
  <si>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</si>
  <si>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</si>
  <si>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</si>
  <si>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</si>
  <si>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</si>
  <si>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</si>
  <si>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</si>
  <si>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</si>
  <si>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</si>
  <si>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</si>
  <si>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</si>
  <si>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</si>
  <si>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</si>
  <si>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</si>
  <si>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</si>
  <si>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</si>
  <si>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</si>
  <si>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</si>
  <si>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</si>
  <si>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</si>
  <si>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</si>
  <si>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</si>
  <si>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</si>
  <si>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</si>
  <si>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</si>
  <si>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</si>
  <si>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</si>
  <si>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</si>
  <si>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</si>
  <si>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</si>
  <si>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</si>
  <si>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</si>
  <si>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</si>
  <si>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</si>
  <si>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</si>
  <si>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</si>
  <si>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</si>
  <si>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</si>
  <si>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</si>
  <si>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</si>
  <si>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</si>
  <si>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</si>
  <si>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</si>
  <si>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</si>
  <si>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</si>
  <si>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</si>
  <si>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</si>
  <si>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</si>
  <si>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</si>
  <si>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</si>
  <si>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</si>
  <si>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</si>
  <si>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</si>
  <si>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</si>
  <si>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</si>
  <si>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</si>
  <si>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</si>
  <si>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</si>
  <si>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</si>
  <si>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</si>
  <si>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2021</t>
  </si>
  <si>
    <t>Dati previsionali anno 2022</t>
  </si>
  <si>
    <t>Dati previsionali anno 2023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</si>
</sst>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16027.03</v>
      </c>
      <c r="E5" s="38"/>
    </row>
    <row r="6" spans="2:5" ht="15">
      <c r="B6" s="8"/>
      <c r="C6" s="5" t="s">
        <v>5</v>
      </c>
      <c r="D6" s="39">
        <v>54892.96</v>
      </c>
      <c r="E6" s="40"/>
    </row>
    <row r="7" spans="2:5" ht="15">
      <c r="B7" s="8"/>
      <c r="C7" s="5" t="s">
        <v>6</v>
      </c>
      <c r="D7" s="39">
        <v>29877.93</v>
      </c>
      <c r="E7" s="40"/>
    </row>
    <row r="8" spans="2:5" ht="15.75" thickBot="1">
      <c r="B8" s="9"/>
      <c r="C8" s="6" t="s">
        <v>7</v>
      </c>
      <c r="D8" s="41"/>
      <c r="E8" s="42">
        <v>601048.89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1167117.1300000001</v>
      </c>
      <c r="E10" s="45">
        <v>1421484.09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249228.61</v>
      </c>
      <c r="E14" s="45">
        <v>249228.61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1416345.7400000002</v>
      </c>
      <c r="E16" s="51">
        <f>E10+E11+E12+E13+E14+E15</f>
        <v>1670712.7000000002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377070.4</v>
      </c>
      <c r="E18" s="45">
        <v>486578.41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482572</v>
      </c>
      <c r="E20" s="59">
        <v>542572</v>
      </c>
    </row>
    <row r="21" spans="2:5" ht="15">
      <c r="B21" s="13">
        <v>20104</v>
      </c>
      <c r="C21" s="54" t="s">
        <v>10</v>
      </c>
      <c r="D21" s="39">
        <v>0</v>
      </c>
      <c r="E21" s="45">
        <v>0</v>
      </c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859642.4</v>
      </c>
      <c r="E23" s="51">
        <f>E18+E19+E20+E21+E22</f>
        <v>1029150.4099999999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320716.11</v>
      </c>
      <c r="E25" s="45">
        <v>340667.20999999996</v>
      </c>
    </row>
    <row r="26" spans="2:5" ht="15">
      <c r="B26" s="13">
        <v>30200</v>
      </c>
      <c r="C26" s="54" t="s">
        <v>28</v>
      </c>
      <c r="D26" s="39">
        <v>13548</v>
      </c>
      <c r="E26" s="45">
        <v>13548</v>
      </c>
    </row>
    <row r="27" spans="2:5" ht="15">
      <c r="B27" s="13">
        <v>30300</v>
      </c>
      <c r="C27" s="54" t="s">
        <v>29</v>
      </c>
      <c r="D27" s="39">
        <v>0</v>
      </c>
      <c r="E27" s="45">
        <v>0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126864.05</v>
      </c>
      <c r="E29" s="50">
        <v>278114.95999999996</v>
      </c>
    </row>
    <row r="30" spans="2:5" ht="15.75" thickBot="1">
      <c r="B30" s="16">
        <v>30000</v>
      </c>
      <c r="C30" s="15" t="s">
        <v>32</v>
      </c>
      <c r="D30" s="48">
        <f>D25+D26+D27+D28+D29</f>
        <v>461128.16</v>
      </c>
      <c r="E30" s="51">
        <f>E25+E26+E27+E28+E29</f>
        <v>632330.1699999999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132000</v>
      </c>
      <c r="E33" s="59">
        <v>233123.06</v>
      </c>
    </row>
    <row r="34" spans="2:5" ht="15">
      <c r="B34" s="13">
        <v>40300</v>
      </c>
      <c r="C34" s="54" t="s">
        <v>37</v>
      </c>
      <c r="D34" s="61">
        <v>406618.35</v>
      </c>
      <c r="E34" s="45">
        <v>477711.33999999997</v>
      </c>
    </row>
    <row r="35" spans="2:5" ht="15">
      <c r="B35" s="13">
        <v>40400</v>
      </c>
      <c r="C35" s="54" t="s">
        <v>38</v>
      </c>
      <c r="D35" s="39">
        <v>0</v>
      </c>
      <c r="E35" s="45">
        <v>0</v>
      </c>
    </row>
    <row r="36" spans="2:5" ht="15">
      <c r="B36" s="13">
        <v>40500</v>
      </c>
      <c r="C36" s="54" t="s">
        <v>39</v>
      </c>
      <c r="D36" s="49">
        <v>63000</v>
      </c>
      <c r="E36" s="50">
        <v>63000</v>
      </c>
    </row>
    <row r="37" spans="2:5" ht="15.75" thickBot="1">
      <c r="B37" s="16">
        <v>40000</v>
      </c>
      <c r="C37" s="15" t="s">
        <v>40</v>
      </c>
      <c r="D37" s="48">
        <f>D32+D33+D34+D35+D36</f>
        <v>601618.35</v>
      </c>
      <c r="E37" s="51">
        <f>E32+E33+E34+E35+E36</f>
        <v>773834.3999999999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121913.99999999999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121913.99999999999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600400</v>
      </c>
      <c r="E54" s="45">
        <v>610393.26</v>
      </c>
    </row>
    <row r="55" spans="2:5" ht="15">
      <c r="B55" s="13">
        <v>90200</v>
      </c>
      <c r="C55" s="54" t="s">
        <v>62</v>
      </c>
      <c r="D55" s="61">
        <v>18000</v>
      </c>
      <c r="E55" s="62">
        <v>18000</v>
      </c>
    </row>
    <row r="56" spans="2:5" ht="15.75" thickBot="1">
      <c r="B56" s="16">
        <v>90000</v>
      </c>
      <c r="C56" s="15" t="s">
        <v>63</v>
      </c>
      <c r="D56" s="48">
        <f>D54+D55</f>
        <v>618400</v>
      </c>
      <c r="E56" s="51">
        <f>E54+E55</f>
        <v>628393.26</v>
      </c>
    </row>
    <row r="57" spans="2:5" ht="16.5" thickBot="1" thickTop="1">
      <c r="B57" s="109" t="s">
        <v>64</v>
      </c>
      <c r="C57" s="110"/>
      <c r="D57" s="52">
        <f>D16+D23+D30+D37+D43+D49+D52+D56</f>
        <v>3957134.6500000004</v>
      </c>
      <c r="E57" s="55">
        <f>E16+E23+E30+E37+E43+E49+E52+E56</f>
        <v>4856334.9399999995</v>
      </c>
    </row>
    <row r="58" spans="2:5" ht="16.5" thickBot="1" thickTop="1">
      <c r="B58" s="109" t="s">
        <v>65</v>
      </c>
      <c r="C58" s="110"/>
      <c r="D58" s="52">
        <f>D57+D5+D6+D7+D8</f>
        <v>4057932.5700000003</v>
      </c>
      <c r="E58" s="55">
        <f>E57+E5+E6+E7+E8</f>
        <v>5457383.829999999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1167117.1300000001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249228.61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1416345.7400000002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364152.69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482572</v>
      </c>
      <c r="E20" s="59"/>
    </row>
    <row r="21" spans="2:5" ht="15">
      <c r="B21" s="13">
        <v>20104</v>
      </c>
      <c r="C21" s="54" t="s">
        <v>10</v>
      </c>
      <c r="D21" s="39">
        <v>0</v>
      </c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846724.69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325666.11</v>
      </c>
      <c r="E25" s="45"/>
    </row>
    <row r="26" spans="2:5" ht="15">
      <c r="B26" s="13">
        <v>30200</v>
      </c>
      <c r="C26" s="54" t="s">
        <v>28</v>
      </c>
      <c r="D26" s="39">
        <v>13548</v>
      </c>
      <c r="E26" s="45"/>
    </row>
    <row r="27" spans="2:5" ht="15">
      <c r="B27" s="13">
        <v>30300</v>
      </c>
      <c r="C27" s="54" t="s">
        <v>29</v>
      </c>
      <c r="D27" s="39">
        <v>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116264.05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455478.16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63000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63000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600400</v>
      </c>
      <c r="E54" s="45"/>
    </row>
    <row r="55" spans="2:5" ht="15">
      <c r="B55" s="13">
        <v>90200</v>
      </c>
      <c r="C55" s="54" t="s">
        <v>62</v>
      </c>
      <c r="D55" s="61">
        <v>18000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618400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3399948.5900000003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3399948.5900000003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1166117.1300000001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249228.61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1415345.7400000002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364152.69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482572</v>
      </c>
      <c r="E20" s="59"/>
    </row>
    <row r="21" spans="2:5" ht="15">
      <c r="B21" s="13">
        <v>20104</v>
      </c>
      <c r="C21" s="54" t="s">
        <v>10</v>
      </c>
      <c r="D21" s="39">
        <v>0</v>
      </c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846724.69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325666.11</v>
      </c>
      <c r="E25" s="45"/>
    </row>
    <row r="26" spans="2:5" ht="15">
      <c r="B26" s="13">
        <v>30200</v>
      </c>
      <c r="C26" s="54" t="s">
        <v>28</v>
      </c>
      <c r="D26" s="39">
        <v>13548</v>
      </c>
      <c r="E26" s="45"/>
    </row>
    <row r="27" spans="2:5" ht="15">
      <c r="B27" s="13">
        <v>30300</v>
      </c>
      <c r="C27" s="54" t="s">
        <v>29</v>
      </c>
      <c r="D27" s="39">
        <v>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116264.05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455478.16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63000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63000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600400</v>
      </c>
      <c r="E54" s="45"/>
    </row>
    <row r="55" spans="2:5" ht="15">
      <c r="B55" s="13">
        <v>90200</v>
      </c>
      <c r="C55" s="54" t="s">
        <v>62</v>
      </c>
      <c r="D55" s="61">
        <v>18000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618400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3398948.5900000003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3398948.5900000003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407849.72</v>
      </c>
      <c r="E10" s="89">
        <v>0</v>
      </c>
      <c r="F10" s="90">
        <v>458269.74</v>
      </c>
      <c r="G10" s="88"/>
      <c r="H10" s="89"/>
      <c r="I10" s="90"/>
      <c r="J10" s="97">
        <v>43657.96</v>
      </c>
      <c r="K10" s="89">
        <v>0</v>
      </c>
      <c r="L10" s="101">
        <v>49332.329999999994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451507.68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507602.07</v>
      </c>
    </row>
    <row r="11" spans="2:76" ht="15">
      <c r="B11" s="13">
        <v>102</v>
      </c>
      <c r="C11" s="25" t="s">
        <v>92</v>
      </c>
      <c r="D11" s="88">
        <v>2200</v>
      </c>
      <c r="E11" s="89">
        <v>0</v>
      </c>
      <c r="F11" s="90">
        <v>2364.74</v>
      </c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2200</v>
      </c>
      <c r="BW11" s="77">
        <f t="shared" si="1"/>
        <v>0</v>
      </c>
      <c r="BX11" s="79">
        <f t="shared" si="2"/>
        <v>2364.74</v>
      </c>
    </row>
    <row r="12" spans="2:76" ht="15">
      <c r="B12" s="13">
        <v>103</v>
      </c>
      <c r="C12" s="25" t="s">
        <v>93</v>
      </c>
      <c r="D12" s="88">
        <v>211995.18</v>
      </c>
      <c r="E12" s="89">
        <v>0</v>
      </c>
      <c r="F12" s="90">
        <v>315284.6499999999</v>
      </c>
      <c r="G12" s="88"/>
      <c r="H12" s="89"/>
      <c r="I12" s="90"/>
      <c r="J12" s="97">
        <v>2000</v>
      </c>
      <c r="K12" s="89">
        <v>0</v>
      </c>
      <c r="L12" s="101">
        <v>2026.3600000000001</v>
      </c>
      <c r="M12" s="91">
        <v>263320</v>
      </c>
      <c r="N12" s="89">
        <v>0</v>
      </c>
      <c r="O12" s="90">
        <v>352834.72</v>
      </c>
      <c r="P12" s="91">
        <v>15487</v>
      </c>
      <c r="Q12" s="89">
        <v>0</v>
      </c>
      <c r="R12" s="90">
        <v>21633.010000000002</v>
      </c>
      <c r="S12" s="91">
        <v>17300</v>
      </c>
      <c r="T12" s="89">
        <v>0</v>
      </c>
      <c r="U12" s="90">
        <v>23238.950000000004</v>
      </c>
      <c r="V12" s="91">
        <v>2578</v>
      </c>
      <c r="W12" s="89">
        <v>0</v>
      </c>
      <c r="X12" s="90">
        <v>4642.240000000001</v>
      </c>
      <c r="Y12" s="91"/>
      <c r="Z12" s="89"/>
      <c r="AA12" s="90"/>
      <c r="AB12" s="91">
        <v>402284.26</v>
      </c>
      <c r="AC12" s="89">
        <v>0</v>
      </c>
      <c r="AD12" s="90">
        <v>545100.71</v>
      </c>
      <c r="AE12" s="91">
        <v>133243.77</v>
      </c>
      <c r="AF12" s="89">
        <v>0</v>
      </c>
      <c r="AG12" s="90">
        <v>162450.05</v>
      </c>
      <c r="AH12" s="91">
        <v>0</v>
      </c>
      <c r="AI12" s="89">
        <v>0</v>
      </c>
      <c r="AJ12" s="90">
        <v>0</v>
      </c>
      <c r="AK12" s="91">
        <v>68767.28</v>
      </c>
      <c r="AL12" s="89">
        <v>0</v>
      </c>
      <c r="AM12" s="90">
        <v>104781.47</v>
      </c>
      <c r="AN12" s="91"/>
      <c r="AO12" s="89"/>
      <c r="AP12" s="90"/>
      <c r="AQ12" s="91">
        <v>0</v>
      </c>
      <c r="AR12" s="89">
        <v>0</v>
      </c>
      <c r="AS12" s="90">
        <v>0</v>
      </c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1116975.49</v>
      </c>
      <c r="BW12" s="77">
        <f t="shared" si="1"/>
        <v>0</v>
      </c>
      <c r="BX12" s="79">
        <f t="shared" si="2"/>
        <v>1531992.1599999997</v>
      </c>
    </row>
    <row r="13" spans="2:76" ht="15">
      <c r="B13" s="13">
        <v>104</v>
      </c>
      <c r="C13" s="25" t="s">
        <v>19</v>
      </c>
      <c r="D13" s="88">
        <v>30056</v>
      </c>
      <c r="E13" s="89">
        <v>0</v>
      </c>
      <c r="F13" s="90">
        <v>38768.52</v>
      </c>
      <c r="G13" s="88"/>
      <c r="H13" s="89"/>
      <c r="I13" s="90"/>
      <c r="J13" s="97">
        <v>4900</v>
      </c>
      <c r="K13" s="89">
        <v>0</v>
      </c>
      <c r="L13" s="101">
        <v>5072.96</v>
      </c>
      <c r="M13" s="91">
        <v>0</v>
      </c>
      <c r="N13" s="89">
        <v>0</v>
      </c>
      <c r="O13" s="90">
        <v>0</v>
      </c>
      <c r="P13" s="91">
        <v>12800</v>
      </c>
      <c r="Q13" s="89">
        <v>0</v>
      </c>
      <c r="R13" s="90">
        <v>14800</v>
      </c>
      <c r="S13" s="91">
        <v>0</v>
      </c>
      <c r="T13" s="89">
        <v>0</v>
      </c>
      <c r="U13" s="90">
        <v>0</v>
      </c>
      <c r="V13" s="91">
        <v>20000</v>
      </c>
      <c r="W13" s="89">
        <v>0</v>
      </c>
      <c r="X13" s="90">
        <v>20000</v>
      </c>
      <c r="Y13" s="91"/>
      <c r="Z13" s="89"/>
      <c r="AA13" s="90"/>
      <c r="AB13" s="91">
        <v>0</v>
      </c>
      <c r="AC13" s="89">
        <v>0</v>
      </c>
      <c r="AD13" s="90">
        <v>0</v>
      </c>
      <c r="AE13" s="91">
        <v>443500</v>
      </c>
      <c r="AF13" s="89">
        <v>0</v>
      </c>
      <c r="AG13" s="90">
        <v>511936.51</v>
      </c>
      <c r="AH13" s="91"/>
      <c r="AI13" s="89"/>
      <c r="AJ13" s="90"/>
      <c r="AK13" s="91">
        <v>101808</v>
      </c>
      <c r="AL13" s="89">
        <v>0</v>
      </c>
      <c r="AM13" s="90">
        <v>115784.69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613064</v>
      </c>
      <c r="BW13" s="77">
        <f t="shared" si="1"/>
        <v>0</v>
      </c>
      <c r="BX13" s="79">
        <f t="shared" si="2"/>
        <v>706362.6799999999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122608</v>
      </c>
      <c r="BM16" s="89">
        <v>0</v>
      </c>
      <c r="BN16" s="90">
        <v>122608</v>
      </c>
      <c r="BO16" s="91"/>
      <c r="BP16" s="89"/>
      <c r="BQ16" s="90"/>
      <c r="BR16" s="97"/>
      <c r="BS16" s="89"/>
      <c r="BT16" s="101"/>
      <c r="BU16" s="76"/>
      <c r="BV16" s="85">
        <f t="shared" si="0"/>
        <v>122608</v>
      </c>
      <c r="BW16" s="77">
        <f t="shared" si="1"/>
        <v>0</v>
      </c>
      <c r="BX16" s="79">
        <f t="shared" si="2"/>
        <v>122608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1500</v>
      </c>
      <c r="E18" s="89">
        <v>0</v>
      </c>
      <c r="F18" s="90">
        <v>1500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1500</v>
      </c>
      <c r="BW18" s="77">
        <f t="shared" si="1"/>
        <v>0</v>
      </c>
      <c r="BX18" s="79">
        <f t="shared" si="2"/>
        <v>1500</v>
      </c>
    </row>
    <row r="19" spans="2:76" ht="15">
      <c r="B19" s="13">
        <v>110</v>
      </c>
      <c r="C19" s="25" t="s">
        <v>98</v>
      </c>
      <c r="D19" s="88">
        <v>28000</v>
      </c>
      <c r="E19" s="89">
        <v>0</v>
      </c>
      <c r="F19" s="90">
        <v>28000</v>
      </c>
      <c r="G19" s="88"/>
      <c r="H19" s="89"/>
      <c r="I19" s="90"/>
      <c r="J19" s="97">
        <v>5000</v>
      </c>
      <c r="K19" s="89">
        <v>0</v>
      </c>
      <c r="L19" s="101">
        <v>5000</v>
      </c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>
        <v>2000</v>
      </c>
      <c r="AC19" s="89">
        <v>0</v>
      </c>
      <c r="AD19" s="101">
        <v>2000</v>
      </c>
      <c r="AE19" s="97"/>
      <c r="AF19" s="89"/>
      <c r="AG19" s="101"/>
      <c r="AH19" s="97"/>
      <c r="AI19" s="89"/>
      <c r="AJ19" s="101"/>
      <c r="AK19" s="97">
        <v>1900</v>
      </c>
      <c r="AL19" s="89">
        <v>0</v>
      </c>
      <c r="AM19" s="101">
        <v>3380.56</v>
      </c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159032.09</v>
      </c>
      <c r="BJ19" s="89">
        <v>0</v>
      </c>
      <c r="BK19" s="101">
        <v>20000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195932.09</v>
      </c>
      <c r="BW19" s="77">
        <f t="shared" si="1"/>
        <v>0</v>
      </c>
      <c r="BX19" s="79">
        <f t="shared" si="2"/>
        <v>58380.56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681600.8999999999</v>
      </c>
      <c r="E20" s="78">
        <f t="shared" si="3"/>
        <v>0</v>
      </c>
      <c r="F20" s="79">
        <f t="shared" si="3"/>
        <v>844187.6499999999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55557.96</v>
      </c>
      <c r="K20" s="78">
        <f t="shared" si="3"/>
        <v>0</v>
      </c>
      <c r="L20" s="77">
        <f t="shared" si="3"/>
        <v>61431.649999999994</v>
      </c>
      <c r="M20" s="98">
        <f t="shared" si="3"/>
        <v>263320</v>
      </c>
      <c r="N20" s="78">
        <f t="shared" si="3"/>
        <v>0</v>
      </c>
      <c r="O20" s="77">
        <f t="shared" si="3"/>
        <v>352834.72</v>
      </c>
      <c r="P20" s="98">
        <f t="shared" si="3"/>
        <v>28287</v>
      </c>
      <c r="Q20" s="78">
        <f t="shared" si="3"/>
        <v>0</v>
      </c>
      <c r="R20" s="77">
        <f t="shared" si="3"/>
        <v>36433.01</v>
      </c>
      <c r="S20" s="98">
        <f t="shared" si="3"/>
        <v>17300</v>
      </c>
      <c r="T20" s="78">
        <f t="shared" si="3"/>
        <v>0</v>
      </c>
      <c r="U20" s="77">
        <f t="shared" si="3"/>
        <v>23238.950000000004</v>
      </c>
      <c r="V20" s="98">
        <f t="shared" si="3"/>
        <v>22578</v>
      </c>
      <c r="W20" s="78">
        <f t="shared" si="3"/>
        <v>0</v>
      </c>
      <c r="X20" s="77">
        <f t="shared" si="3"/>
        <v>24642.24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404284.26</v>
      </c>
      <c r="AC20" s="78">
        <f t="shared" si="3"/>
        <v>0</v>
      </c>
      <c r="AD20" s="77">
        <f t="shared" si="3"/>
        <v>547100.71</v>
      </c>
      <c r="AE20" s="98">
        <f t="shared" si="3"/>
        <v>576743.77</v>
      </c>
      <c r="AF20" s="78">
        <f t="shared" si="3"/>
        <v>0</v>
      </c>
      <c r="AG20" s="77">
        <f t="shared" si="3"/>
        <v>674386.56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172475.28</v>
      </c>
      <c r="AL20" s="78">
        <f t="shared" si="3"/>
        <v>0</v>
      </c>
      <c r="AM20" s="77">
        <f t="shared" si="3"/>
        <v>223946.72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159032.09</v>
      </c>
      <c r="BJ20" s="78">
        <f t="shared" si="3"/>
        <v>0</v>
      </c>
      <c r="BK20" s="77">
        <f t="shared" si="3"/>
        <v>20000</v>
      </c>
      <c r="BL20" s="98">
        <f t="shared" si="3"/>
        <v>122608</v>
      </c>
      <c r="BM20" s="78">
        <f t="shared" si="3"/>
        <v>0</v>
      </c>
      <c r="BN20" s="77">
        <f t="shared" si="3"/>
        <v>122608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2503787.26</v>
      </c>
      <c r="BW20" s="77">
        <f>BW10+BW11+BW12+BW13+BW14+BW15+BW16+BW17+BW18+BW19</f>
        <v>0</v>
      </c>
      <c r="BX20" s="95">
        <f>BX10+BX11+BX12+BX13+BX14+BX15+BX16+BX17+BX18+BX19</f>
        <v>2930810.2099999995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167166.3</v>
      </c>
      <c r="E24" s="89">
        <v>0</v>
      </c>
      <c r="F24" s="90">
        <v>204455.90000000002</v>
      </c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>
        <v>8786.529999999999</v>
      </c>
      <c r="P24" s="97">
        <v>32000</v>
      </c>
      <c r="Q24" s="89">
        <v>0</v>
      </c>
      <c r="R24" s="101">
        <v>42906.8</v>
      </c>
      <c r="S24" s="97">
        <v>14289.9</v>
      </c>
      <c r="T24" s="89">
        <v>0</v>
      </c>
      <c r="U24" s="101">
        <v>14289.9</v>
      </c>
      <c r="V24" s="97">
        <v>0</v>
      </c>
      <c r="W24" s="89">
        <v>0</v>
      </c>
      <c r="X24" s="101">
        <v>0</v>
      </c>
      <c r="Y24" s="97">
        <v>0</v>
      </c>
      <c r="Z24" s="89">
        <v>0</v>
      </c>
      <c r="AA24" s="101">
        <v>637.36</v>
      </c>
      <c r="AB24" s="97">
        <v>407852.58999999997</v>
      </c>
      <c r="AC24" s="89">
        <v>0</v>
      </c>
      <c r="AD24" s="101">
        <v>600685.3200000001</v>
      </c>
      <c r="AE24" s="97">
        <v>25332.52</v>
      </c>
      <c r="AF24" s="89">
        <v>0</v>
      </c>
      <c r="AG24" s="101">
        <v>127465.55000000002</v>
      </c>
      <c r="AH24" s="97"/>
      <c r="AI24" s="89"/>
      <c r="AJ24" s="101"/>
      <c r="AK24" s="97">
        <v>9870</v>
      </c>
      <c r="AL24" s="89">
        <v>0</v>
      </c>
      <c r="AM24" s="101">
        <v>11775.77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656511.3099999999</v>
      </c>
      <c r="BW24" s="77">
        <f t="shared" si="4"/>
        <v>0</v>
      </c>
      <c r="BX24" s="79">
        <f t="shared" si="4"/>
        <v>1011003.1300000001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>
        <v>0</v>
      </c>
      <c r="Q25" s="89">
        <v>0</v>
      </c>
      <c r="R25" s="101">
        <v>31000</v>
      </c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31000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>
        <v>0</v>
      </c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>
        <v>0</v>
      </c>
      <c r="AF26" s="89">
        <v>0</v>
      </c>
      <c r="AG26" s="101">
        <v>0</v>
      </c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>
        <v>0</v>
      </c>
      <c r="G27" s="88"/>
      <c r="H27" s="89"/>
      <c r="I27" s="90"/>
      <c r="J27" s="97"/>
      <c r="K27" s="89"/>
      <c r="L27" s="101"/>
      <c r="M27" s="97">
        <v>0</v>
      </c>
      <c r="N27" s="89">
        <v>0</v>
      </c>
      <c r="O27" s="101">
        <v>0</v>
      </c>
      <c r="P27" s="97"/>
      <c r="Q27" s="89"/>
      <c r="R27" s="101"/>
      <c r="S27" s="97">
        <v>0</v>
      </c>
      <c r="T27" s="89">
        <v>0</v>
      </c>
      <c r="U27" s="101">
        <v>0</v>
      </c>
      <c r="V27" s="97"/>
      <c r="W27" s="89"/>
      <c r="X27" s="101"/>
      <c r="Y27" s="97"/>
      <c r="Z27" s="89"/>
      <c r="AA27" s="101"/>
      <c r="AB27" s="97">
        <v>0</v>
      </c>
      <c r="AC27" s="89">
        <v>0</v>
      </c>
      <c r="AD27" s="101">
        <v>0</v>
      </c>
      <c r="AE27" s="97"/>
      <c r="AF27" s="89"/>
      <c r="AG27" s="101"/>
      <c r="AH27" s="97"/>
      <c r="AI27" s="89"/>
      <c r="AJ27" s="101"/>
      <c r="AK27" s="97">
        <v>0</v>
      </c>
      <c r="AL27" s="89">
        <v>0</v>
      </c>
      <c r="AM27" s="101">
        <v>0</v>
      </c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167166.3</v>
      </c>
      <c r="E28" s="78">
        <f t="shared" si="5"/>
        <v>0</v>
      </c>
      <c r="F28" s="79">
        <f t="shared" si="5"/>
        <v>204455.90000000002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8786.529999999999</v>
      </c>
      <c r="P28" s="98">
        <f t="shared" si="5"/>
        <v>32000</v>
      </c>
      <c r="Q28" s="78">
        <f t="shared" si="5"/>
        <v>0</v>
      </c>
      <c r="R28" s="77">
        <f t="shared" si="5"/>
        <v>73906.8</v>
      </c>
      <c r="S28" s="98">
        <f t="shared" si="5"/>
        <v>14289.9</v>
      </c>
      <c r="T28" s="78">
        <f t="shared" si="5"/>
        <v>0</v>
      </c>
      <c r="U28" s="77">
        <f t="shared" si="5"/>
        <v>14289.9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637.36</v>
      </c>
      <c r="AB28" s="98">
        <f t="shared" si="5"/>
        <v>407852.58999999997</v>
      </c>
      <c r="AC28" s="78">
        <f t="shared" si="5"/>
        <v>0</v>
      </c>
      <c r="AD28" s="77">
        <f t="shared" si="5"/>
        <v>600685.3200000001</v>
      </c>
      <c r="AE28" s="98">
        <f t="shared" si="5"/>
        <v>25332.52</v>
      </c>
      <c r="AF28" s="78">
        <f t="shared" si="5"/>
        <v>0</v>
      </c>
      <c r="AG28" s="77">
        <f t="shared" si="5"/>
        <v>127465.55000000002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9870</v>
      </c>
      <c r="AL28" s="78">
        <f t="shared" si="6"/>
        <v>0</v>
      </c>
      <c r="AM28" s="77">
        <f t="shared" si="6"/>
        <v>11775.77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656511.3099999999</v>
      </c>
      <c r="BW28" s="77">
        <f>BW23+BW24+BW25+BW26+BW27</f>
        <v>0</v>
      </c>
      <c r="BX28" s="95">
        <f>BX23+BX24+BX25+BX26+BX27</f>
        <v>1042003.1300000001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279234</v>
      </c>
      <c r="BM40" s="89">
        <v>0</v>
      </c>
      <c r="BN40" s="101">
        <v>279234</v>
      </c>
      <c r="BO40" s="97"/>
      <c r="BP40" s="89"/>
      <c r="BQ40" s="101"/>
      <c r="BR40" s="97"/>
      <c r="BS40" s="89"/>
      <c r="BT40" s="101"/>
      <c r="BU40" s="76"/>
      <c r="BV40" s="85">
        <f t="shared" si="10"/>
        <v>279234</v>
      </c>
      <c r="BW40" s="77">
        <f t="shared" si="10"/>
        <v>0</v>
      </c>
      <c r="BX40" s="79">
        <f t="shared" si="10"/>
        <v>279234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279234</v>
      </c>
      <c r="BM42" s="78">
        <f t="shared" si="12"/>
        <v>0</v>
      </c>
      <c r="BN42" s="77">
        <f t="shared" si="12"/>
        <v>279234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279234</v>
      </c>
      <c r="BW42" s="77">
        <f>BW38+BW39+BW40+BW41</f>
        <v>0</v>
      </c>
      <c r="BX42" s="95">
        <f>BX38+BX39+BX40+BX41</f>
        <v>279234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600400</v>
      </c>
      <c r="BS49" s="89">
        <v>0</v>
      </c>
      <c r="BT49" s="101">
        <v>793028.0199999999</v>
      </c>
      <c r="BU49" s="76"/>
      <c r="BV49" s="85">
        <f aca="true" t="shared" si="15" ref="BV49:BX50">D49+G49+J49+M49+P49+S49+V49+Y49+AB49+AE49+AH49+AK49+AN49+AQ49+AT49+AW49+AZ49+BC49+BF49+BI49+BL49+BO49+BR49</f>
        <v>600400</v>
      </c>
      <c r="BW49" s="77">
        <f t="shared" si="15"/>
        <v>0</v>
      </c>
      <c r="BX49" s="79">
        <f t="shared" si="15"/>
        <v>793028.0199999999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18000</v>
      </c>
      <c r="BS50" s="89">
        <v>0</v>
      </c>
      <c r="BT50" s="101">
        <v>25710.379999999997</v>
      </c>
      <c r="BU50" s="76"/>
      <c r="BV50" s="85">
        <f t="shared" si="15"/>
        <v>18000</v>
      </c>
      <c r="BW50" s="77">
        <f t="shared" si="15"/>
        <v>0</v>
      </c>
      <c r="BX50" s="79">
        <f t="shared" si="15"/>
        <v>25710.379999999997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618400</v>
      </c>
      <c r="BS51" s="78">
        <f>BS49+BS50</f>
        <v>0</v>
      </c>
      <c r="BT51" s="77">
        <f>BT49+BT50</f>
        <v>818738.3999999999</v>
      </c>
      <c r="BU51" s="85"/>
      <c r="BV51" s="85">
        <f>BV49+BV50</f>
        <v>618400</v>
      </c>
      <c r="BW51" s="77">
        <f>BW49+BW50</f>
        <v>0</v>
      </c>
      <c r="BX51" s="95">
        <f>BX49+BX50</f>
        <v>818738.3999999999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848767.2</v>
      </c>
      <c r="E53" s="86">
        <f t="shared" si="18"/>
        <v>0</v>
      </c>
      <c r="F53" s="86">
        <f t="shared" si="18"/>
        <v>1048643.5499999998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55557.96</v>
      </c>
      <c r="K53" s="86">
        <f t="shared" si="18"/>
        <v>0</v>
      </c>
      <c r="L53" s="86">
        <f t="shared" si="18"/>
        <v>61431.649999999994</v>
      </c>
      <c r="M53" s="86">
        <f t="shared" si="18"/>
        <v>263320</v>
      </c>
      <c r="N53" s="86">
        <f t="shared" si="18"/>
        <v>0</v>
      </c>
      <c r="O53" s="86">
        <f t="shared" si="18"/>
        <v>361621.25</v>
      </c>
      <c r="P53" s="86">
        <f t="shared" si="18"/>
        <v>60287</v>
      </c>
      <c r="Q53" s="86">
        <f t="shared" si="18"/>
        <v>0</v>
      </c>
      <c r="R53" s="86">
        <f t="shared" si="18"/>
        <v>110339.81</v>
      </c>
      <c r="S53" s="86">
        <f t="shared" si="18"/>
        <v>31589.9</v>
      </c>
      <c r="T53" s="86">
        <f t="shared" si="18"/>
        <v>0</v>
      </c>
      <c r="U53" s="86">
        <f t="shared" si="18"/>
        <v>37528.850000000006</v>
      </c>
      <c r="V53" s="86">
        <f t="shared" si="18"/>
        <v>22578</v>
      </c>
      <c r="W53" s="86">
        <f t="shared" si="18"/>
        <v>0</v>
      </c>
      <c r="X53" s="86">
        <f t="shared" si="18"/>
        <v>24642.24</v>
      </c>
      <c r="Y53" s="86">
        <f t="shared" si="18"/>
        <v>0</v>
      </c>
      <c r="Z53" s="86">
        <f t="shared" si="18"/>
        <v>0</v>
      </c>
      <c r="AA53" s="86">
        <f t="shared" si="18"/>
        <v>637.36</v>
      </c>
      <c r="AB53" s="86">
        <f t="shared" si="18"/>
        <v>812136.85</v>
      </c>
      <c r="AC53" s="86">
        <f t="shared" si="18"/>
        <v>0</v>
      </c>
      <c r="AD53" s="86">
        <f t="shared" si="18"/>
        <v>1147786.03</v>
      </c>
      <c r="AE53" s="86">
        <f t="shared" si="18"/>
        <v>602076.29</v>
      </c>
      <c r="AF53" s="86">
        <f t="shared" si="18"/>
        <v>0</v>
      </c>
      <c r="AG53" s="86">
        <f t="shared" si="18"/>
        <v>801852.1100000001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182345.28</v>
      </c>
      <c r="AL53" s="86">
        <f t="shared" si="19"/>
        <v>0</v>
      </c>
      <c r="AM53" s="86">
        <f t="shared" si="19"/>
        <v>235722.49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159032.09</v>
      </c>
      <c r="BJ53" s="86">
        <f t="shared" si="19"/>
        <v>0</v>
      </c>
      <c r="BK53" s="86">
        <f t="shared" si="19"/>
        <v>20000</v>
      </c>
      <c r="BL53" s="86">
        <f t="shared" si="19"/>
        <v>401842</v>
      </c>
      <c r="BM53" s="86">
        <f t="shared" si="19"/>
        <v>0</v>
      </c>
      <c r="BN53" s="86">
        <f t="shared" si="19"/>
        <v>401842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618400</v>
      </c>
      <c r="BS53" s="86">
        <f t="shared" si="19"/>
        <v>0</v>
      </c>
      <c r="BT53" s="86">
        <f t="shared" si="19"/>
        <v>818738.3999999999</v>
      </c>
      <c r="BU53" s="86">
        <f>BU8</f>
        <v>0</v>
      </c>
      <c r="BV53" s="102">
        <f>BV8+BV20+BV28+BV35+BV42+BV46+BV51</f>
        <v>4057932.57</v>
      </c>
      <c r="BW53" s="87">
        <f>BW20+BW28+BW35+BW42+BW46+BW51</f>
        <v>0</v>
      </c>
      <c r="BX53" s="87">
        <f>BX20+BX28+BX35+BX42+BX46+BX51</f>
        <v>5070785.74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420769.30000000005</v>
      </c>
      <c r="E10" s="89">
        <v>0</v>
      </c>
      <c r="F10" s="90"/>
      <c r="G10" s="88"/>
      <c r="H10" s="89"/>
      <c r="I10" s="90"/>
      <c r="J10" s="97">
        <v>43337.97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464107.27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2200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2200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195411.53</v>
      </c>
      <c r="E12" s="89">
        <v>0</v>
      </c>
      <c r="F12" s="90"/>
      <c r="G12" s="88"/>
      <c r="H12" s="89"/>
      <c r="I12" s="90"/>
      <c r="J12" s="97">
        <v>2000</v>
      </c>
      <c r="K12" s="89">
        <v>0</v>
      </c>
      <c r="L12" s="101"/>
      <c r="M12" s="91">
        <v>257720</v>
      </c>
      <c r="N12" s="89">
        <v>0</v>
      </c>
      <c r="O12" s="90"/>
      <c r="P12" s="91">
        <v>15487</v>
      </c>
      <c r="Q12" s="89">
        <v>0</v>
      </c>
      <c r="R12" s="90"/>
      <c r="S12" s="91">
        <v>17300</v>
      </c>
      <c r="T12" s="89">
        <v>0</v>
      </c>
      <c r="U12" s="90"/>
      <c r="V12" s="91">
        <v>2578</v>
      </c>
      <c r="W12" s="89">
        <v>0</v>
      </c>
      <c r="X12" s="90"/>
      <c r="Y12" s="91"/>
      <c r="Z12" s="89"/>
      <c r="AA12" s="90"/>
      <c r="AB12" s="91">
        <v>402284.26</v>
      </c>
      <c r="AC12" s="89">
        <v>0</v>
      </c>
      <c r="AD12" s="90"/>
      <c r="AE12" s="91">
        <v>114952.44</v>
      </c>
      <c r="AF12" s="89">
        <v>0</v>
      </c>
      <c r="AG12" s="90"/>
      <c r="AH12" s="91">
        <v>0</v>
      </c>
      <c r="AI12" s="89">
        <v>0</v>
      </c>
      <c r="AJ12" s="90"/>
      <c r="AK12" s="91">
        <v>42973</v>
      </c>
      <c r="AL12" s="89">
        <v>0</v>
      </c>
      <c r="AM12" s="90"/>
      <c r="AN12" s="91"/>
      <c r="AO12" s="89"/>
      <c r="AP12" s="90"/>
      <c r="AQ12" s="91">
        <v>0</v>
      </c>
      <c r="AR12" s="89">
        <v>0</v>
      </c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1050706.23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30056</v>
      </c>
      <c r="E13" s="89">
        <v>0</v>
      </c>
      <c r="F13" s="90"/>
      <c r="G13" s="88"/>
      <c r="H13" s="89"/>
      <c r="I13" s="90"/>
      <c r="J13" s="97">
        <v>4900</v>
      </c>
      <c r="K13" s="89">
        <v>0</v>
      </c>
      <c r="L13" s="101"/>
      <c r="M13" s="91">
        <v>0</v>
      </c>
      <c r="N13" s="89">
        <v>0</v>
      </c>
      <c r="O13" s="90"/>
      <c r="P13" s="91">
        <v>12800</v>
      </c>
      <c r="Q13" s="89">
        <v>0</v>
      </c>
      <c r="R13" s="90"/>
      <c r="S13" s="91">
        <v>0</v>
      </c>
      <c r="T13" s="89">
        <v>0</v>
      </c>
      <c r="U13" s="90"/>
      <c r="V13" s="91">
        <v>20000</v>
      </c>
      <c r="W13" s="89">
        <v>0</v>
      </c>
      <c r="X13" s="90"/>
      <c r="Y13" s="91"/>
      <c r="Z13" s="89"/>
      <c r="AA13" s="90"/>
      <c r="AB13" s="91">
        <v>0</v>
      </c>
      <c r="AC13" s="89">
        <v>0</v>
      </c>
      <c r="AD13" s="90"/>
      <c r="AE13" s="91">
        <v>443500</v>
      </c>
      <c r="AF13" s="89">
        <v>0</v>
      </c>
      <c r="AG13" s="90"/>
      <c r="AH13" s="91"/>
      <c r="AI13" s="89"/>
      <c r="AJ13" s="90"/>
      <c r="AK13" s="91">
        <v>101808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613064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113517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113517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1500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1500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31100</v>
      </c>
      <c r="E19" s="89">
        <v>0</v>
      </c>
      <c r="F19" s="90"/>
      <c r="G19" s="88"/>
      <c r="H19" s="89"/>
      <c r="I19" s="90"/>
      <c r="J19" s="97">
        <v>5000</v>
      </c>
      <c r="K19" s="89">
        <v>0</v>
      </c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>
        <v>2000</v>
      </c>
      <c r="AC19" s="89">
        <v>0</v>
      </c>
      <c r="AD19" s="101"/>
      <c r="AE19" s="97"/>
      <c r="AF19" s="89"/>
      <c r="AG19" s="101"/>
      <c r="AH19" s="97"/>
      <c r="AI19" s="89"/>
      <c r="AJ19" s="101"/>
      <c r="AK19" s="97">
        <v>1900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149032.09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189032.09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681036.8300000001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55237.97</v>
      </c>
      <c r="K20" s="78">
        <f t="shared" si="1"/>
        <v>0</v>
      </c>
      <c r="L20" s="77">
        <f t="shared" si="1"/>
        <v>0</v>
      </c>
      <c r="M20" s="98">
        <f t="shared" si="1"/>
        <v>257720</v>
      </c>
      <c r="N20" s="78">
        <f t="shared" si="1"/>
        <v>0</v>
      </c>
      <c r="O20" s="77">
        <f t="shared" si="1"/>
        <v>0</v>
      </c>
      <c r="P20" s="98">
        <f t="shared" si="1"/>
        <v>28287</v>
      </c>
      <c r="Q20" s="78">
        <f t="shared" si="1"/>
        <v>0</v>
      </c>
      <c r="R20" s="77">
        <f t="shared" si="1"/>
        <v>0</v>
      </c>
      <c r="S20" s="98">
        <f t="shared" si="1"/>
        <v>17300</v>
      </c>
      <c r="T20" s="78">
        <f t="shared" si="1"/>
        <v>0</v>
      </c>
      <c r="U20" s="77">
        <f t="shared" si="1"/>
        <v>0</v>
      </c>
      <c r="V20" s="98">
        <f t="shared" si="1"/>
        <v>22578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404284.26</v>
      </c>
      <c r="AC20" s="78">
        <f t="shared" si="1"/>
        <v>0</v>
      </c>
      <c r="AD20" s="77">
        <f t="shared" si="1"/>
        <v>0</v>
      </c>
      <c r="AE20" s="98">
        <f t="shared" si="1"/>
        <v>558452.44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146681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149032.09</v>
      </c>
      <c r="BJ20" s="78">
        <f t="shared" si="1"/>
        <v>0</v>
      </c>
      <c r="BK20" s="77">
        <f t="shared" si="1"/>
        <v>0</v>
      </c>
      <c r="BL20" s="98">
        <f t="shared" si="1"/>
        <v>113517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2434126.59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28000</v>
      </c>
      <c r="E24" s="89">
        <v>0</v>
      </c>
      <c r="F24" s="90"/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/>
      <c r="P24" s="97">
        <v>0</v>
      </c>
      <c r="Q24" s="89">
        <v>0</v>
      </c>
      <c r="R24" s="101"/>
      <c r="S24" s="97">
        <v>14289.9</v>
      </c>
      <c r="T24" s="89">
        <v>0</v>
      </c>
      <c r="U24" s="101"/>
      <c r="V24" s="97">
        <v>0</v>
      </c>
      <c r="W24" s="89">
        <v>0</v>
      </c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10840.1</v>
      </c>
      <c r="AF24" s="89">
        <v>0</v>
      </c>
      <c r="AG24" s="101"/>
      <c r="AH24" s="97"/>
      <c r="AI24" s="89"/>
      <c r="AJ24" s="101"/>
      <c r="AK24" s="97">
        <v>9870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63000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>
        <v>0</v>
      </c>
      <c r="Q25" s="89">
        <v>0</v>
      </c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>
        <v>0</v>
      </c>
      <c r="AF26" s="89">
        <v>0</v>
      </c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/>
      <c r="K27" s="89"/>
      <c r="L27" s="101"/>
      <c r="M27" s="97">
        <v>0</v>
      </c>
      <c r="N27" s="89">
        <v>0</v>
      </c>
      <c r="O27" s="101"/>
      <c r="P27" s="97"/>
      <c r="Q27" s="89"/>
      <c r="R27" s="101"/>
      <c r="S27" s="97">
        <v>0</v>
      </c>
      <c r="T27" s="89">
        <v>0</v>
      </c>
      <c r="U27" s="101"/>
      <c r="V27" s="97"/>
      <c r="W27" s="89"/>
      <c r="X27" s="101"/>
      <c r="Y27" s="97"/>
      <c r="Z27" s="89"/>
      <c r="AA27" s="101"/>
      <c r="AB27" s="97">
        <v>0</v>
      </c>
      <c r="AC27" s="89">
        <v>0</v>
      </c>
      <c r="AD27" s="101"/>
      <c r="AE27" s="97"/>
      <c r="AF27" s="89"/>
      <c r="AG27" s="101"/>
      <c r="AH27" s="97"/>
      <c r="AI27" s="89"/>
      <c r="AJ27" s="101"/>
      <c r="AK27" s="97">
        <v>0</v>
      </c>
      <c r="AL27" s="89">
        <v>0</v>
      </c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28000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14289.9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10840.1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9870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63000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284422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284422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284422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284422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600400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600400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18000</v>
      </c>
      <c r="BS50" s="89">
        <v>0</v>
      </c>
      <c r="BT50" s="101"/>
      <c r="BU50" s="76"/>
      <c r="BV50" s="85">
        <f t="shared" si="9"/>
        <v>18000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618400</v>
      </c>
      <c r="BS51" s="78">
        <f>BS49+BS50</f>
        <v>0</v>
      </c>
      <c r="BT51" s="77">
        <f>BT49+BT50</f>
        <v>0</v>
      </c>
      <c r="BU51" s="85"/>
      <c r="BV51" s="85">
        <f>BV49+BV50</f>
        <v>618400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709036.8300000001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55237.97</v>
      </c>
      <c r="K53" s="86">
        <f t="shared" si="11"/>
        <v>0</v>
      </c>
      <c r="L53" s="86">
        <f t="shared" si="11"/>
        <v>0</v>
      </c>
      <c r="M53" s="86">
        <f t="shared" si="11"/>
        <v>257720</v>
      </c>
      <c r="N53" s="86">
        <f t="shared" si="11"/>
        <v>0</v>
      </c>
      <c r="O53" s="86">
        <f t="shared" si="11"/>
        <v>0</v>
      </c>
      <c r="P53" s="86">
        <f t="shared" si="11"/>
        <v>28287</v>
      </c>
      <c r="Q53" s="86">
        <f t="shared" si="11"/>
        <v>0</v>
      </c>
      <c r="R53" s="86">
        <f t="shared" si="11"/>
        <v>0</v>
      </c>
      <c r="S53" s="86">
        <f t="shared" si="11"/>
        <v>31589.9</v>
      </c>
      <c r="T53" s="86">
        <f t="shared" si="11"/>
        <v>0</v>
      </c>
      <c r="U53" s="86">
        <f t="shared" si="11"/>
        <v>0</v>
      </c>
      <c r="V53" s="86">
        <f t="shared" si="11"/>
        <v>22578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404284.26</v>
      </c>
      <c r="AC53" s="86">
        <f t="shared" si="11"/>
        <v>0</v>
      </c>
      <c r="AD53" s="86">
        <f t="shared" si="11"/>
        <v>0</v>
      </c>
      <c r="AE53" s="86">
        <f t="shared" si="11"/>
        <v>569292.5399999999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156551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149032.09</v>
      </c>
      <c r="BJ53" s="86">
        <f t="shared" si="11"/>
        <v>0</v>
      </c>
      <c r="BK53" s="86">
        <f t="shared" si="11"/>
        <v>0</v>
      </c>
      <c r="BL53" s="86">
        <f t="shared" si="11"/>
        <v>397939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618400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3399948.59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419769.30000000005</v>
      </c>
      <c r="E10" s="89">
        <v>0</v>
      </c>
      <c r="F10" s="90"/>
      <c r="G10" s="88"/>
      <c r="H10" s="89"/>
      <c r="I10" s="90"/>
      <c r="J10" s="97">
        <v>43337.97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463107.27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2200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2200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195412.53</v>
      </c>
      <c r="E12" s="89">
        <v>0</v>
      </c>
      <c r="F12" s="90"/>
      <c r="G12" s="88"/>
      <c r="H12" s="89"/>
      <c r="I12" s="90"/>
      <c r="J12" s="97">
        <v>2000</v>
      </c>
      <c r="K12" s="89">
        <v>0</v>
      </c>
      <c r="L12" s="101"/>
      <c r="M12" s="91">
        <v>257720</v>
      </c>
      <c r="N12" s="89">
        <v>0</v>
      </c>
      <c r="O12" s="90"/>
      <c r="P12" s="91">
        <v>15487</v>
      </c>
      <c r="Q12" s="89">
        <v>0</v>
      </c>
      <c r="R12" s="90"/>
      <c r="S12" s="91">
        <v>17300</v>
      </c>
      <c r="T12" s="89">
        <v>0</v>
      </c>
      <c r="U12" s="90"/>
      <c r="V12" s="91">
        <v>2578</v>
      </c>
      <c r="W12" s="89">
        <v>0</v>
      </c>
      <c r="X12" s="90"/>
      <c r="Y12" s="91"/>
      <c r="Z12" s="89"/>
      <c r="AA12" s="90"/>
      <c r="AB12" s="91">
        <v>402284.26</v>
      </c>
      <c r="AC12" s="89">
        <v>0</v>
      </c>
      <c r="AD12" s="90"/>
      <c r="AE12" s="91">
        <v>128881.44</v>
      </c>
      <c r="AF12" s="89">
        <v>0</v>
      </c>
      <c r="AG12" s="90"/>
      <c r="AH12" s="91">
        <v>0</v>
      </c>
      <c r="AI12" s="89">
        <v>0</v>
      </c>
      <c r="AJ12" s="90"/>
      <c r="AK12" s="91">
        <v>42973</v>
      </c>
      <c r="AL12" s="89">
        <v>0</v>
      </c>
      <c r="AM12" s="90"/>
      <c r="AN12" s="91"/>
      <c r="AO12" s="89"/>
      <c r="AP12" s="90"/>
      <c r="AQ12" s="91">
        <v>0</v>
      </c>
      <c r="AR12" s="89">
        <v>0</v>
      </c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1064636.23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30056</v>
      </c>
      <c r="E13" s="89">
        <v>0</v>
      </c>
      <c r="F13" s="90"/>
      <c r="G13" s="88"/>
      <c r="H13" s="89"/>
      <c r="I13" s="90"/>
      <c r="J13" s="97">
        <v>4900</v>
      </c>
      <c r="K13" s="89">
        <v>0</v>
      </c>
      <c r="L13" s="101"/>
      <c r="M13" s="91">
        <v>0</v>
      </c>
      <c r="N13" s="89">
        <v>0</v>
      </c>
      <c r="O13" s="90"/>
      <c r="P13" s="91">
        <v>12800</v>
      </c>
      <c r="Q13" s="89">
        <v>0</v>
      </c>
      <c r="R13" s="90"/>
      <c r="S13" s="91">
        <v>0</v>
      </c>
      <c r="T13" s="89">
        <v>0</v>
      </c>
      <c r="U13" s="90"/>
      <c r="V13" s="91">
        <v>20000</v>
      </c>
      <c r="W13" s="89">
        <v>0</v>
      </c>
      <c r="X13" s="90"/>
      <c r="Y13" s="91"/>
      <c r="Z13" s="89"/>
      <c r="AA13" s="90"/>
      <c r="AB13" s="91">
        <v>0</v>
      </c>
      <c r="AC13" s="89">
        <v>0</v>
      </c>
      <c r="AD13" s="90"/>
      <c r="AE13" s="91">
        <v>443500</v>
      </c>
      <c r="AF13" s="89">
        <v>0</v>
      </c>
      <c r="AG13" s="90"/>
      <c r="AH13" s="91"/>
      <c r="AI13" s="89"/>
      <c r="AJ13" s="90"/>
      <c r="AK13" s="91">
        <v>101808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613064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104298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104298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1500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1500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31100</v>
      </c>
      <c r="E19" s="89">
        <v>0</v>
      </c>
      <c r="F19" s="90"/>
      <c r="G19" s="88"/>
      <c r="H19" s="89"/>
      <c r="I19" s="90"/>
      <c r="J19" s="97">
        <v>5000</v>
      </c>
      <c r="K19" s="89">
        <v>0</v>
      </c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>
        <v>2000</v>
      </c>
      <c r="AC19" s="89">
        <v>0</v>
      </c>
      <c r="AD19" s="101"/>
      <c r="AE19" s="97"/>
      <c r="AF19" s="89"/>
      <c r="AG19" s="101"/>
      <c r="AH19" s="97"/>
      <c r="AI19" s="89"/>
      <c r="AJ19" s="101"/>
      <c r="AK19" s="97">
        <v>1900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149032.09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189032.09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680037.8300000001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55237.97</v>
      </c>
      <c r="K20" s="78">
        <f t="shared" si="1"/>
        <v>0</v>
      </c>
      <c r="L20" s="77">
        <f t="shared" si="1"/>
        <v>0</v>
      </c>
      <c r="M20" s="98">
        <f t="shared" si="1"/>
        <v>257720</v>
      </c>
      <c r="N20" s="78">
        <f t="shared" si="1"/>
        <v>0</v>
      </c>
      <c r="O20" s="77">
        <f t="shared" si="1"/>
        <v>0</v>
      </c>
      <c r="P20" s="98">
        <f t="shared" si="1"/>
        <v>28287</v>
      </c>
      <c r="Q20" s="78">
        <f t="shared" si="1"/>
        <v>0</v>
      </c>
      <c r="R20" s="77">
        <f t="shared" si="1"/>
        <v>0</v>
      </c>
      <c r="S20" s="98">
        <f t="shared" si="1"/>
        <v>17300</v>
      </c>
      <c r="T20" s="78">
        <f t="shared" si="1"/>
        <v>0</v>
      </c>
      <c r="U20" s="77">
        <f t="shared" si="1"/>
        <v>0</v>
      </c>
      <c r="V20" s="98">
        <f t="shared" si="1"/>
        <v>22578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404284.26</v>
      </c>
      <c r="AC20" s="78">
        <f t="shared" si="1"/>
        <v>0</v>
      </c>
      <c r="AD20" s="77">
        <f t="shared" si="1"/>
        <v>0</v>
      </c>
      <c r="AE20" s="98">
        <f t="shared" si="1"/>
        <v>572381.44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146681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149032.09</v>
      </c>
      <c r="BJ20" s="78">
        <f t="shared" si="1"/>
        <v>0</v>
      </c>
      <c r="BK20" s="77">
        <f t="shared" si="1"/>
        <v>0</v>
      </c>
      <c r="BL20" s="98">
        <f t="shared" si="1"/>
        <v>104298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2437837.59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28000</v>
      </c>
      <c r="E24" s="89">
        <v>0</v>
      </c>
      <c r="F24" s="90"/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/>
      <c r="P24" s="97">
        <v>0</v>
      </c>
      <c r="Q24" s="89">
        <v>0</v>
      </c>
      <c r="R24" s="101"/>
      <c r="S24" s="97">
        <v>14289.9</v>
      </c>
      <c r="T24" s="89">
        <v>0</v>
      </c>
      <c r="U24" s="101"/>
      <c r="V24" s="97">
        <v>0</v>
      </c>
      <c r="W24" s="89">
        <v>0</v>
      </c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10840.1</v>
      </c>
      <c r="AF24" s="89">
        <v>0</v>
      </c>
      <c r="AG24" s="101"/>
      <c r="AH24" s="97"/>
      <c r="AI24" s="89"/>
      <c r="AJ24" s="101"/>
      <c r="AK24" s="97">
        <v>9870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63000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>
        <v>0</v>
      </c>
      <c r="Q25" s="89">
        <v>0</v>
      </c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>
        <v>0</v>
      </c>
      <c r="AF26" s="89">
        <v>0</v>
      </c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/>
      <c r="K27" s="89"/>
      <c r="L27" s="101"/>
      <c r="M27" s="97">
        <v>0</v>
      </c>
      <c r="N27" s="89">
        <v>0</v>
      </c>
      <c r="O27" s="101"/>
      <c r="P27" s="97"/>
      <c r="Q27" s="89"/>
      <c r="R27" s="101"/>
      <c r="S27" s="97">
        <v>0</v>
      </c>
      <c r="T27" s="89">
        <v>0</v>
      </c>
      <c r="U27" s="101"/>
      <c r="V27" s="97"/>
      <c r="W27" s="89"/>
      <c r="X27" s="101"/>
      <c r="Y27" s="97"/>
      <c r="Z27" s="89"/>
      <c r="AA27" s="101"/>
      <c r="AB27" s="97">
        <v>0</v>
      </c>
      <c r="AC27" s="89">
        <v>0</v>
      </c>
      <c r="AD27" s="101"/>
      <c r="AE27" s="97"/>
      <c r="AF27" s="89"/>
      <c r="AG27" s="101"/>
      <c r="AH27" s="97"/>
      <c r="AI27" s="89"/>
      <c r="AJ27" s="101"/>
      <c r="AK27" s="97">
        <v>0</v>
      </c>
      <c r="AL27" s="89">
        <v>0</v>
      </c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28000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14289.9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10840.1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9870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63000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279711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279711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279711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279711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600400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600400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18000</v>
      </c>
      <c r="BS50" s="89">
        <v>0</v>
      </c>
      <c r="BT50" s="101"/>
      <c r="BU50" s="76"/>
      <c r="BV50" s="85">
        <f t="shared" si="9"/>
        <v>18000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618400</v>
      </c>
      <c r="BS51" s="78">
        <f>BS49+BS50</f>
        <v>0</v>
      </c>
      <c r="BT51" s="77">
        <f>BT49+BT50</f>
        <v>0</v>
      </c>
      <c r="BU51" s="85"/>
      <c r="BV51" s="85">
        <f>BV49+BV50</f>
        <v>618400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708037.8300000001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55237.97</v>
      </c>
      <c r="K53" s="86">
        <f t="shared" si="11"/>
        <v>0</v>
      </c>
      <c r="L53" s="86">
        <f t="shared" si="11"/>
        <v>0</v>
      </c>
      <c r="M53" s="86">
        <f t="shared" si="11"/>
        <v>257720</v>
      </c>
      <c r="N53" s="86">
        <f t="shared" si="11"/>
        <v>0</v>
      </c>
      <c r="O53" s="86">
        <f t="shared" si="11"/>
        <v>0</v>
      </c>
      <c r="P53" s="86">
        <f t="shared" si="11"/>
        <v>28287</v>
      </c>
      <c r="Q53" s="86">
        <f t="shared" si="11"/>
        <v>0</v>
      </c>
      <c r="R53" s="86">
        <f t="shared" si="11"/>
        <v>0</v>
      </c>
      <c r="S53" s="86">
        <f t="shared" si="11"/>
        <v>31589.9</v>
      </c>
      <c r="T53" s="86">
        <f t="shared" si="11"/>
        <v>0</v>
      </c>
      <c r="U53" s="86">
        <f t="shared" si="11"/>
        <v>0</v>
      </c>
      <c r="V53" s="86">
        <f t="shared" si="11"/>
        <v>22578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404284.26</v>
      </c>
      <c r="AC53" s="86">
        <f t="shared" si="11"/>
        <v>0</v>
      </c>
      <c r="AD53" s="86">
        <f t="shared" si="11"/>
        <v>0</v>
      </c>
      <c r="AE53" s="86">
        <f t="shared" si="11"/>
        <v>583221.5399999999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156551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149032.09</v>
      </c>
      <c r="BJ53" s="86">
        <f t="shared" si="11"/>
        <v>0</v>
      </c>
      <c r="BK53" s="86">
        <f t="shared" si="11"/>
        <v>0</v>
      </c>
      <c r="BL53" s="86">
        <f t="shared" si="11"/>
        <v>384009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618400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3398948.59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2021-04-01T12:46:09Z</dcterms:modified>
  <cp:category/>
  <cp:version/>
  <cp:contentType/>
  <cp:contentStatus/>
</cp:coreProperties>
</file>