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<sst xmlns="http://schemas.openxmlformats.org/spreadsheetml/2006/main" count="870" uniqueCount="151">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</sst>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175000</v>
      </c>
      <c r="E7" s="40"/>
    </row>
    <row r="8" spans="2:5" ht="15.75" thickBot="1">
      <c r="B8" s="9"/>
      <c r="C8" s="6" t="s">
        <v>7</v>
      </c>
      <c r="D8" s="41"/>
      <c r="E8" s="42">
        <v>350000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1189930.87</v>
      </c>
      <c r="E10" s="45">
        <v>1306861.88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249785.03</v>
      </c>
      <c r="E14" s="45">
        <v>249785.03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1439715.9000000001</v>
      </c>
      <c r="E16" s="51">
        <f>E10+E11+E12+E13+E14+E15</f>
        <v>1556646.91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414181.25</v>
      </c>
      <c r="E18" s="45">
        <v>541803.52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482572</v>
      </c>
      <c r="E20" s="59">
        <v>602346.25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896753.25</v>
      </c>
      <c r="E23" s="51">
        <f>E18+E19+E20+E21+E22</f>
        <v>1144149.77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269505.33999999997</v>
      </c>
      <c r="E25" s="45">
        <v>286736.2</v>
      </c>
    </row>
    <row r="26" spans="2:5" ht="15">
      <c r="B26" s="13">
        <v>30200</v>
      </c>
      <c r="C26" s="54" t="s">
        <v>28</v>
      </c>
      <c r="D26" s="39">
        <v>13548</v>
      </c>
      <c r="E26" s="45">
        <v>14393.2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124400</v>
      </c>
      <c r="E29" s="50">
        <v>142240</v>
      </c>
    </row>
    <row r="30" spans="2:5" ht="15.75" thickBot="1">
      <c r="B30" s="16">
        <v>30000</v>
      </c>
      <c r="C30" s="15" t="s">
        <v>32</v>
      </c>
      <c r="D30" s="48">
        <f>D25+D26+D27+D28+D29</f>
        <v>407453.33999999997</v>
      </c>
      <c r="E30" s="51">
        <f>E25+E26+E27+E28+E29</f>
        <v>443369.4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22000</v>
      </c>
      <c r="E33" s="59">
        <v>34856.09</v>
      </c>
    </row>
    <row r="34" spans="2:5" ht="15">
      <c r="B34" s="13">
        <v>40300</v>
      </c>
      <c r="C34" s="54" t="s">
        <v>37</v>
      </c>
      <c r="D34" s="61">
        <v>305566.29</v>
      </c>
      <c r="E34" s="45">
        <v>329606.87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59900</v>
      </c>
      <c r="E36" s="50">
        <v>59900</v>
      </c>
    </row>
    <row r="37" spans="2:5" ht="15.75" thickBot="1">
      <c r="B37" s="16">
        <v>40000</v>
      </c>
      <c r="C37" s="15" t="s">
        <v>40</v>
      </c>
      <c r="D37" s="48">
        <f>D32+D33+D34+D35+D36</f>
        <v>387466.29</v>
      </c>
      <c r="E37" s="51">
        <f>E32+E33+E34+E35+E36</f>
        <v>424362.95999999996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121913.99999999999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121913.99999999999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604000</v>
      </c>
      <c r="E54" s="45">
        <v>608432.4500000001</v>
      </c>
    </row>
    <row r="55" spans="2:5" ht="15">
      <c r="B55" s="13">
        <v>90200</v>
      </c>
      <c r="C55" s="54" t="s">
        <v>62</v>
      </c>
      <c r="D55" s="61">
        <v>18000</v>
      </c>
      <c r="E55" s="62">
        <v>18660.66</v>
      </c>
    </row>
    <row r="56" spans="2:5" ht="15.75" thickBot="1">
      <c r="B56" s="16">
        <v>90000</v>
      </c>
      <c r="C56" s="15" t="s">
        <v>63</v>
      </c>
      <c r="D56" s="48">
        <f>D54+D55</f>
        <v>622000</v>
      </c>
      <c r="E56" s="51">
        <f>E54+E55</f>
        <v>627093.1100000001</v>
      </c>
    </row>
    <row r="57" spans="2:5" ht="16.5" thickBot="1" thickTop="1">
      <c r="B57" s="109" t="s">
        <v>64</v>
      </c>
      <c r="C57" s="110"/>
      <c r="D57" s="52">
        <f>D16+D23+D30+D37+D43+D49+D52+D56</f>
        <v>3753388.7800000003</v>
      </c>
      <c r="E57" s="55">
        <f>E16+E23+E30+E37+E43+E49+E52+E56</f>
        <v>4317536.149999999</v>
      </c>
    </row>
    <row r="58" spans="2:5" ht="16.5" thickBot="1" thickTop="1">
      <c r="B58" s="109" t="s">
        <v>65</v>
      </c>
      <c r="C58" s="110"/>
      <c r="D58" s="52">
        <f>D57+D5+D6+D7+D8</f>
        <v>3928388.7800000003</v>
      </c>
      <c r="E58" s="55">
        <f>E57+E5+E6+E7+E8</f>
        <v>4667536.149999999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1191799.37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249785.03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1441584.4000000001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414181.22000000003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482572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896753.22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271039.22</v>
      </c>
      <c r="E25" s="45"/>
    </row>
    <row r="26" spans="2:5" ht="15">
      <c r="B26" s="13">
        <v>30200</v>
      </c>
      <c r="C26" s="54" t="s">
        <v>28</v>
      </c>
      <c r="D26" s="39">
        <v>13548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129700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414287.22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101503.32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80000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181503.32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604000</v>
      </c>
      <c r="E54" s="45"/>
    </row>
    <row r="55" spans="2:5" ht="15">
      <c r="B55" s="13">
        <v>90200</v>
      </c>
      <c r="C55" s="54" t="s">
        <v>62</v>
      </c>
      <c r="D55" s="61">
        <v>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622000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3556128.1599999997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3556128.1599999997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1191799.37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249785.03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1441584.4000000001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414181.22000000003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482572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896753.22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271039.22</v>
      </c>
      <c r="E25" s="45"/>
    </row>
    <row r="26" spans="2:5" ht="15">
      <c r="B26" s="13">
        <v>30200</v>
      </c>
      <c r="C26" s="54" t="s">
        <v>28</v>
      </c>
      <c r="D26" s="39">
        <v>13548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119100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403687.22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80000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80000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604000</v>
      </c>
      <c r="E54" s="45"/>
    </row>
    <row r="55" spans="2:5" ht="15">
      <c r="B55" s="13">
        <v>90200</v>
      </c>
      <c r="C55" s="54" t="s">
        <v>62</v>
      </c>
      <c r="D55" s="61">
        <v>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622000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3444024.84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3444024.84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435553.7899999999</v>
      </c>
      <c r="E10" s="89">
        <v>0</v>
      </c>
      <c r="F10" s="90">
        <v>469943.6299999999</v>
      </c>
      <c r="G10" s="88"/>
      <c r="H10" s="89"/>
      <c r="I10" s="90"/>
      <c r="J10" s="97">
        <v>42805.590000000004</v>
      </c>
      <c r="K10" s="89">
        <v>0</v>
      </c>
      <c r="L10" s="101">
        <v>60724.26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478359.37999999995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530667.8899999999</v>
      </c>
    </row>
    <row r="11" spans="2:76" ht="15">
      <c r="B11" s="13">
        <v>102</v>
      </c>
      <c r="C11" s="25" t="s">
        <v>92</v>
      </c>
      <c r="D11" s="88">
        <v>2200</v>
      </c>
      <c r="E11" s="89">
        <v>0</v>
      </c>
      <c r="F11" s="90">
        <v>2200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2200</v>
      </c>
      <c r="BW11" s="77">
        <f t="shared" si="1"/>
        <v>0</v>
      </c>
      <c r="BX11" s="79">
        <f t="shared" si="2"/>
        <v>2200</v>
      </c>
    </row>
    <row r="12" spans="2:76" ht="15">
      <c r="B12" s="13">
        <v>103</v>
      </c>
      <c r="C12" s="25" t="s">
        <v>93</v>
      </c>
      <c r="D12" s="88">
        <v>187756.45</v>
      </c>
      <c r="E12" s="89">
        <v>0</v>
      </c>
      <c r="F12" s="90">
        <v>258847.21999999994</v>
      </c>
      <c r="G12" s="88"/>
      <c r="H12" s="89"/>
      <c r="I12" s="90"/>
      <c r="J12" s="97">
        <v>500</v>
      </c>
      <c r="K12" s="89">
        <v>0</v>
      </c>
      <c r="L12" s="101">
        <v>574.55</v>
      </c>
      <c r="M12" s="91">
        <v>258220</v>
      </c>
      <c r="N12" s="89">
        <v>0</v>
      </c>
      <c r="O12" s="90">
        <v>320889.24</v>
      </c>
      <c r="P12" s="91">
        <v>15487</v>
      </c>
      <c r="Q12" s="89">
        <v>0</v>
      </c>
      <c r="R12" s="90">
        <v>19212.19</v>
      </c>
      <c r="S12" s="91">
        <v>17300</v>
      </c>
      <c r="T12" s="89">
        <v>0</v>
      </c>
      <c r="U12" s="90">
        <v>24120.280000000002</v>
      </c>
      <c r="V12" s="91">
        <v>2578</v>
      </c>
      <c r="W12" s="89">
        <v>0</v>
      </c>
      <c r="X12" s="90">
        <v>3760.6400000000003</v>
      </c>
      <c r="Y12" s="91"/>
      <c r="Z12" s="89"/>
      <c r="AA12" s="90"/>
      <c r="AB12" s="91">
        <v>400246.86</v>
      </c>
      <c r="AC12" s="89">
        <v>0</v>
      </c>
      <c r="AD12" s="90">
        <v>513069.1</v>
      </c>
      <c r="AE12" s="91">
        <v>140700</v>
      </c>
      <c r="AF12" s="89">
        <v>0</v>
      </c>
      <c r="AG12" s="90">
        <v>180007.72999999998</v>
      </c>
      <c r="AH12" s="91">
        <v>0</v>
      </c>
      <c r="AI12" s="89">
        <v>0</v>
      </c>
      <c r="AJ12" s="90">
        <v>75.81</v>
      </c>
      <c r="AK12" s="91">
        <v>48273</v>
      </c>
      <c r="AL12" s="89">
        <v>0</v>
      </c>
      <c r="AM12" s="90">
        <v>65447.09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1071061.31</v>
      </c>
      <c r="BW12" s="77">
        <f t="shared" si="1"/>
        <v>0</v>
      </c>
      <c r="BX12" s="79">
        <f t="shared" si="2"/>
        <v>1386003.8499999999</v>
      </c>
    </row>
    <row r="13" spans="2:76" ht="15">
      <c r="B13" s="13">
        <v>104</v>
      </c>
      <c r="C13" s="25" t="s">
        <v>19</v>
      </c>
      <c r="D13" s="88">
        <v>30056</v>
      </c>
      <c r="E13" s="89">
        <v>0</v>
      </c>
      <c r="F13" s="90">
        <v>38745.92</v>
      </c>
      <c r="G13" s="88"/>
      <c r="H13" s="89"/>
      <c r="I13" s="90"/>
      <c r="J13" s="97">
        <v>4900</v>
      </c>
      <c r="K13" s="89">
        <v>0</v>
      </c>
      <c r="L13" s="101">
        <v>4900</v>
      </c>
      <c r="M13" s="91">
        <v>0</v>
      </c>
      <c r="N13" s="89">
        <v>0</v>
      </c>
      <c r="O13" s="90">
        <v>0</v>
      </c>
      <c r="P13" s="91">
        <v>12800</v>
      </c>
      <c r="Q13" s="89">
        <v>0</v>
      </c>
      <c r="R13" s="90">
        <v>18200</v>
      </c>
      <c r="S13" s="91"/>
      <c r="T13" s="89"/>
      <c r="U13" s="90"/>
      <c r="V13" s="91">
        <v>20000</v>
      </c>
      <c r="W13" s="89">
        <v>0</v>
      </c>
      <c r="X13" s="90">
        <v>20000</v>
      </c>
      <c r="Y13" s="91"/>
      <c r="Z13" s="89"/>
      <c r="AA13" s="90"/>
      <c r="AB13" s="91">
        <v>0</v>
      </c>
      <c r="AC13" s="89">
        <v>0</v>
      </c>
      <c r="AD13" s="90">
        <v>0</v>
      </c>
      <c r="AE13" s="91">
        <v>443500</v>
      </c>
      <c r="AF13" s="89">
        <v>0</v>
      </c>
      <c r="AG13" s="90">
        <v>477857.58999999997</v>
      </c>
      <c r="AH13" s="91"/>
      <c r="AI13" s="89"/>
      <c r="AJ13" s="90"/>
      <c r="AK13" s="91">
        <v>100755</v>
      </c>
      <c r="AL13" s="89">
        <v>0</v>
      </c>
      <c r="AM13" s="90">
        <v>121684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612011</v>
      </c>
      <c r="BW13" s="77">
        <f t="shared" si="1"/>
        <v>0</v>
      </c>
      <c r="BX13" s="79">
        <f t="shared" si="2"/>
        <v>681387.51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131333</v>
      </c>
      <c r="BM16" s="89">
        <v>0</v>
      </c>
      <c r="BN16" s="90">
        <v>131333</v>
      </c>
      <c r="BO16" s="91"/>
      <c r="BP16" s="89"/>
      <c r="BQ16" s="90"/>
      <c r="BR16" s="97"/>
      <c r="BS16" s="89"/>
      <c r="BT16" s="101"/>
      <c r="BU16" s="76"/>
      <c r="BV16" s="85">
        <f t="shared" si="0"/>
        <v>131333</v>
      </c>
      <c r="BW16" s="77">
        <f t="shared" si="1"/>
        <v>0</v>
      </c>
      <c r="BX16" s="79">
        <f t="shared" si="2"/>
        <v>131333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>
        <v>1500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1"/>
        <v>0</v>
      </c>
      <c r="BX18" s="79">
        <f t="shared" si="2"/>
        <v>1500</v>
      </c>
    </row>
    <row r="19" spans="2:76" ht="15">
      <c r="B19" s="13">
        <v>110</v>
      </c>
      <c r="C19" s="25" t="s">
        <v>98</v>
      </c>
      <c r="D19" s="88">
        <v>25000</v>
      </c>
      <c r="E19" s="89">
        <v>0</v>
      </c>
      <c r="F19" s="90">
        <v>25000</v>
      </c>
      <c r="G19" s="88"/>
      <c r="H19" s="89"/>
      <c r="I19" s="90"/>
      <c r="J19" s="97">
        <v>5000</v>
      </c>
      <c r="K19" s="89">
        <v>0</v>
      </c>
      <c r="L19" s="101">
        <v>10000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2000</v>
      </c>
      <c r="AC19" s="89">
        <v>0</v>
      </c>
      <c r="AD19" s="101">
        <v>6900</v>
      </c>
      <c r="AE19" s="97"/>
      <c r="AF19" s="89"/>
      <c r="AG19" s="101"/>
      <c r="AH19" s="97"/>
      <c r="AI19" s="89"/>
      <c r="AJ19" s="101"/>
      <c r="AK19" s="97">
        <v>1900</v>
      </c>
      <c r="AL19" s="89">
        <v>0</v>
      </c>
      <c r="AM19" s="101">
        <v>1900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143048.8</v>
      </c>
      <c r="BJ19" s="89">
        <v>0</v>
      </c>
      <c r="BK19" s="101">
        <v>12000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176948.8</v>
      </c>
      <c r="BW19" s="77">
        <f t="shared" si="1"/>
        <v>0</v>
      </c>
      <c r="BX19" s="79">
        <f t="shared" si="2"/>
        <v>55800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682066.24</v>
      </c>
      <c r="E20" s="78">
        <f t="shared" si="3"/>
        <v>0</v>
      </c>
      <c r="F20" s="79">
        <f t="shared" si="3"/>
        <v>796236.7699999999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53205.590000000004</v>
      </c>
      <c r="K20" s="78">
        <f t="shared" si="3"/>
        <v>0</v>
      </c>
      <c r="L20" s="77">
        <f t="shared" si="3"/>
        <v>76198.81</v>
      </c>
      <c r="M20" s="98">
        <f t="shared" si="3"/>
        <v>258220</v>
      </c>
      <c r="N20" s="78">
        <f t="shared" si="3"/>
        <v>0</v>
      </c>
      <c r="O20" s="77">
        <f t="shared" si="3"/>
        <v>320889.24</v>
      </c>
      <c r="P20" s="98">
        <f t="shared" si="3"/>
        <v>28287</v>
      </c>
      <c r="Q20" s="78">
        <f t="shared" si="3"/>
        <v>0</v>
      </c>
      <c r="R20" s="77">
        <f t="shared" si="3"/>
        <v>37412.19</v>
      </c>
      <c r="S20" s="98">
        <f t="shared" si="3"/>
        <v>17300</v>
      </c>
      <c r="T20" s="78">
        <f t="shared" si="3"/>
        <v>0</v>
      </c>
      <c r="U20" s="77">
        <f t="shared" si="3"/>
        <v>24120.280000000002</v>
      </c>
      <c r="V20" s="98">
        <f t="shared" si="3"/>
        <v>22578</v>
      </c>
      <c r="W20" s="78">
        <f t="shared" si="3"/>
        <v>0</v>
      </c>
      <c r="X20" s="77">
        <f t="shared" si="3"/>
        <v>23760.64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402246.86</v>
      </c>
      <c r="AC20" s="78">
        <f t="shared" si="3"/>
        <v>0</v>
      </c>
      <c r="AD20" s="77">
        <f t="shared" si="3"/>
        <v>519969.1</v>
      </c>
      <c r="AE20" s="98">
        <f t="shared" si="3"/>
        <v>584200</v>
      </c>
      <c r="AF20" s="78">
        <f t="shared" si="3"/>
        <v>0</v>
      </c>
      <c r="AG20" s="77">
        <f t="shared" si="3"/>
        <v>657865.32</v>
      </c>
      <c r="AH20" s="98">
        <f t="shared" si="3"/>
        <v>0</v>
      </c>
      <c r="AI20" s="78">
        <f t="shared" si="3"/>
        <v>0</v>
      </c>
      <c r="AJ20" s="77">
        <f t="shared" si="3"/>
        <v>75.81</v>
      </c>
      <c r="AK20" s="98">
        <f t="shared" si="3"/>
        <v>150928</v>
      </c>
      <c r="AL20" s="78">
        <f t="shared" si="3"/>
        <v>0</v>
      </c>
      <c r="AM20" s="77">
        <f t="shared" si="3"/>
        <v>189031.09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143048.8</v>
      </c>
      <c r="BJ20" s="78">
        <f t="shared" si="3"/>
        <v>0</v>
      </c>
      <c r="BK20" s="77">
        <f t="shared" si="3"/>
        <v>12000</v>
      </c>
      <c r="BL20" s="98">
        <f t="shared" si="3"/>
        <v>131333</v>
      </c>
      <c r="BM20" s="78">
        <f t="shared" si="3"/>
        <v>0</v>
      </c>
      <c r="BN20" s="77">
        <f t="shared" si="3"/>
        <v>131333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2473413.4899999998</v>
      </c>
      <c r="BW20" s="77">
        <f>BW10+BW11+BW12+BW13+BW14+BW15+BW16+BW17+BW18+BW19</f>
        <v>0</v>
      </c>
      <c r="BX20" s="95">
        <f>BX10+BX11+BX12+BX13+BX14+BX15+BX16+BX17+BX18+BX19</f>
        <v>2788892.25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30000</v>
      </c>
      <c r="E24" s="89">
        <v>0</v>
      </c>
      <c r="F24" s="90">
        <v>44966.450000000004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40710.91</v>
      </c>
      <c r="P24" s="97">
        <v>0</v>
      </c>
      <c r="Q24" s="89">
        <v>0</v>
      </c>
      <c r="R24" s="101">
        <v>0</v>
      </c>
      <c r="S24" s="97">
        <v>14289.9</v>
      </c>
      <c r="T24" s="89">
        <v>0</v>
      </c>
      <c r="U24" s="101">
        <v>14289.9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2101.36</v>
      </c>
      <c r="AB24" s="97">
        <v>305566.29</v>
      </c>
      <c r="AC24" s="89">
        <v>0</v>
      </c>
      <c r="AD24" s="101">
        <v>374670.02999999997</v>
      </c>
      <c r="AE24" s="97">
        <v>19740.1</v>
      </c>
      <c r="AF24" s="89">
        <v>0</v>
      </c>
      <c r="AG24" s="101">
        <v>40198.62</v>
      </c>
      <c r="AH24" s="97"/>
      <c r="AI24" s="89"/>
      <c r="AJ24" s="101"/>
      <c r="AK24" s="97">
        <v>184870</v>
      </c>
      <c r="AL24" s="89">
        <v>0</v>
      </c>
      <c r="AM24" s="101">
        <v>184870.27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554466.29</v>
      </c>
      <c r="BW24" s="77">
        <f t="shared" si="4"/>
        <v>0</v>
      </c>
      <c r="BX24" s="79">
        <f t="shared" si="4"/>
        <v>701807.5399999999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8000</v>
      </c>
      <c r="Q25" s="89">
        <v>0</v>
      </c>
      <c r="R25" s="101">
        <v>8000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8000</v>
      </c>
      <c r="BW25" s="77">
        <f t="shared" si="4"/>
        <v>0</v>
      </c>
      <c r="BX25" s="79">
        <f t="shared" si="4"/>
        <v>8000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22000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22000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30000</v>
      </c>
      <c r="E28" s="78">
        <f t="shared" si="5"/>
        <v>0</v>
      </c>
      <c r="F28" s="79">
        <f t="shared" si="5"/>
        <v>66966.45000000001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40710.91</v>
      </c>
      <c r="P28" s="98">
        <f t="shared" si="5"/>
        <v>8000</v>
      </c>
      <c r="Q28" s="78">
        <f t="shared" si="5"/>
        <v>0</v>
      </c>
      <c r="R28" s="77">
        <f t="shared" si="5"/>
        <v>8000</v>
      </c>
      <c r="S28" s="98">
        <f t="shared" si="5"/>
        <v>14289.9</v>
      </c>
      <c r="T28" s="78">
        <f t="shared" si="5"/>
        <v>0</v>
      </c>
      <c r="U28" s="77">
        <f t="shared" si="5"/>
        <v>14289.9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2101.36</v>
      </c>
      <c r="AB28" s="98">
        <f t="shared" si="5"/>
        <v>305566.29</v>
      </c>
      <c r="AC28" s="78">
        <f t="shared" si="5"/>
        <v>0</v>
      </c>
      <c r="AD28" s="77">
        <f t="shared" si="5"/>
        <v>374670.02999999997</v>
      </c>
      <c r="AE28" s="98">
        <f t="shared" si="5"/>
        <v>19740.1</v>
      </c>
      <c r="AF28" s="78">
        <f t="shared" si="5"/>
        <v>0</v>
      </c>
      <c r="AG28" s="77">
        <f t="shared" si="5"/>
        <v>40198.62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184870</v>
      </c>
      <c r="AL28" s="78">
        <f t="shared" si="6"/>
        <v>0</v>
      </c>
      <c r="AM28" s="77">
        <f t="shared" si="6"/>
        <v>184870.27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562466.29</v>
      </c>
      <c r="BW28" s="77">
        <f>BW23+BW24+BW25+BW26+BW27</f>
        <v>0</v>
      </c>
      <c r="BX28" s="95">
        <f>BX23+BX24+BX25+BX26+BX27</f>
        <v>731807.5399999999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270509</v>
      </c>
      <c r="BM40" s="89">
        <v>0</v>
      </c>
      <c r="BN40" s="101">
        <v>270509</v>
      </c>
      <c r="BO40" s="97"/>
      <c r="BP40" s="89"/>
      <c r="BQ40" s="101"/>
      <c r="BR40" s="97"/>
      <c r="BS40" s="89"/>
      <c r="BT40" s="101"/>
      <c r="BU40" s="76"/>
      <c r="BV40" s="85">
        <f t="shared" si="10"/>
        <v>270509</v>
      </c>
      <c r="BW40" s="77">
        <f t="shared" si="10"/>
        <v>0</v>
      </c>
      <c r="BX40" s="79">
        <f t="shared" si="10"/>
        <v>270509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270509</v>
      </c>
      <c r="BM42" s="78">
        <f t="shared" si="12"/>
        <v>0</v>
      </c>
      <c r="BN42" s="77">
        <f t="shared" si="12"/>
        <v>270509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270509</v>
      </c>
      <c r="BW42" s="77">
        <f>BW38+BW39+BW40+BW41</f>
        <v>0</v>
      </c>
      <c r="BX42" s="95">
        <f>BX38+BX39+BX40+BX41</f>
        <v>270509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604000</v>
      </c>
      <c r="BS49" s="89">
        <v>0</v>
      </c>
      <c r="BT49" s="101">
        <v>782202.85</v>
      </c>
      <c r="BU49" s="76"/>
      <c r="BV49" s="85">
        <f aca="true" t="shared" si="15" ref="BV49:BX50">D49+G49+J49+M49+P49+S49+V49+Y49+AB49+AE49+AH49+AK49+AN49+AQ49+AT49+AW49+AZ49+BC49+BF49+BI49+BL49+BO49+BR49</f>
        <v>604000</v>
      </c>
      <c r="BW49" s="77">
        <f t="shared" si="15"/>
        <v>0</v>
      </c>
      <c r="BX49" s="79">
        <f t="shared" si="15"/>
        <v>782202.85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18000</v>
      </c>
      <c r="BS50" s="89">
        <v>0</v>
      </c>
      <c r="BT50" s="101">
        <v>28234.32</v>
      </c>
      <c r="BU50" s="76"/>
      <c r="BV50" s="85">
        <f t="shared" si="15"/>
        <v>18000</v>
      </c>
      <c r="BW50" s="77">
        <f t="shared" si="15"/>
        <v>0</v>
      </c>
      <c r="BX50" s="79">
        <f t="shared" si="15"/>
        <v>28234.32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622000</v>
      </c>
      <c r="BS51" s="78">
        <f>BS49+BS50</f>
        <v>0</v>
      </c>
      <c r="BT51" s="77">
        <f>BT49+BT50</f>
        <v>810437.1699999999</v>
      </c>
      <c r="BU51" s="85"/>
      <c r="BV51" s="85">
        <f>BV49+BV50</f>
        <v>622000</v>
      </c>
      <c r="BW51" s="77">
        <f>BW49+BW50</f>
        <v>0</v>
      </c>
      <c r="BX51" s="95">
        <f>BX49+BX50</f>
        <v>810437.1699999999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712066.24</v>
      </c>
      <c r="E53" s="86">
        <f t="shared" si="18"/>
        <v>0</v>
      </c>
      <c r="F53" s="86">
        <f t="shared" si="18"/>
        <v>863203.22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53205.590000000004</v>
      </c>
      <c r="K53" s="86">
        <f t="shared" si="18"/>
        <v>0</v>
      </c>
      <c r="L53" s="86">
        <f t="shared" si="18"/>
        <v>76198.81</v>
      </c>
      <c r="M53" s="86">
        <f t="shared" si="18"/>
        <v>258220</v>
      </c>
      <c r="N53" s="86">
        <f t="shared" si="18"/>
        <v>0</v>
      </c>
      <c r="O53" s="86">
        <f t="shared" si="18"/>
        <v>361600.15</v>
      </c>
      <c r="P53" s="86">
        <f t="shared" si="18"/>
        <v>36287</v>
      </c>
      <c r="Q53" s="86">
        <f t="shared" si="18"/>
        <v>0</v>
      </c>
      <c r="R53" s="86">
        <f t="shared" si="18"/>
        <v>45412.19</v>
      </c>
      <c r="S53" s="86">
        <f t="shared" si="18"/>
        <v>31589.9</v>
      </c>
      <c r="T53" s="86">
        <f t="shared" si="18"/>
        <v>0</v>
      </c>
      <c r="U53" s="86">
        <f t="shared" si="18"/>
        <v>38410.18</v>
      </c>
      <c r="V53" s="86">
        <f t="shared" si="18"/>
        <v>22578</v>
      </c>
      <c r="W53" s="86">
        <f t="shared" si="18"/>
        <v>0</v>
      </c>
      <c r="X53" s="86">
        <f t="shared" si="18"/>
        <v>23760.64</v>
      </c>
      <c r="Y53" s="86">
        <f t="shared" si="18"/>
        <v>0</v>
      </c>
      <c r="Z53" s="86">
        <f t="shared" si="18"/>
        <v>0</v>
      </c>
      <c r="AA53" s="86">
        <f t="shared" si="18"/>
        <v>2101.36</v>
      </c>
      <c r="AB53" s="86">
        <f t="shared" si="18"/>
        <v>707813.1499999999</v>
      </c>
      <c r="AC53" s="86">
        <f t="shared" si="18"/>
        <v>0</v>
      </c>
      <c r="AD53" s="86">
        <f t="shared" si="18"/>
        <v>894639.1299999999</v>
      </c>
      <c r="AE53" s="86">
        <f t="shared" si="18"/>
        <v>603940.1</v>
      </c>
      <c r="AF53" s="86">
        <f t="shared" si="18"/>
        <v>0</v>
      </c>
      <c r="AG53" s="86">
        <f t="shared" si="18"/>
        <v>698063.94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75.81</v>
      </c>
      <c r="AK53" s="86">
        <f t="shared" si="19"/>
        <v>335798</v>
      </c>
      <c r="AL53" s="86">
        <f t="shared" si="19"/>
        <v>0</v>
      </c>
      <c r="AM53" s="86">
        <f t="shared" si="19"/>
        <v>373901.36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143048.8</v>
      </c>
      <c r="BJ53" s="86">
        <f t="shared" si="19"/>
        <v>0</v>
      </c>
      <c r="BK53" s="86">
        <f t="shared" si="19"/>
        <v>12000</v>
      </c>
      <c r="BL53" s="86">
        <f t="shared" si="19"/>
        <v>401842</v>
      </c>
      <c r="BM53" s="86">
        <f t="shared" si="19"/>
        <v>0</v>
      </c>
      <c r="BN53" s="86">
        <f t="shared" si="19"/>
        <v>401842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622000</v>
      </c>
      <c r="BS53" s="86">
        <f t="shared" si="19"/>
        <v>0</v>
      </c>
      <c r="BT53" s="86">
        <f t="shared" si="19"/>
        <v>810437.1699999999</v>
      </c>
      <c r="BU53" s="86">
        <f>BU8</f>
        <v>0</v>
      </c>
      <c r="BV53" s="102">
        <f>BV8+BV20+BV28+BV35+BV42+BV46+BV51</f>
        <v>3928388.78</v>
      </c>
      <c r="BW53" s="87">
        <f>BW20+BW28+BW35+BW42+BW46+BW51</f>
        <v>0</v>
      </c>
      <c r="BX53" s="87">
        <f>BX20+BX28+BX35+BX42+BX46+BX51</f>
        <v>4601645.96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435553.7899999999</v>
      </c>
      <c r="E10" s="89">
        <v>0</v>
      </c>
      <c r="F10" s="90"/>
      <c r="G10" s="88"/>
      <c r="H10" s="89"/>
      <c r="I10" s="90"/>
      <c r="J10" s="97">
        <v>42805.590000000004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478359.37999999995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2200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2200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191158.80000000002</v>
      </c>
      <c r="E12" s="89">
        <v>0</v>
      </c>
      <c r="F12" s="90"/>
      <c r="G12" s="88"/>
      <c r="H12" s="89"/>
      <c r="I12" s="90"/>
      <c r="J12" s="97">
        <v>500</v>
      </c>
      <c r="K12" s="89">
        <v>0</v>
      </c>
      <c r="L12" s="101"/>
      <c r="M12" s="91">
        <v>258220</v>
      </c>
      <c r="N12" s="89">
        <v>0</v>
      </c>
      <c r="O12" s="90"/>
      <c r="P12" s="91">
        <v>15487</v>
      </c>
      <c r="Q12" s="89">
        <v>0</v>
      </c>
      <c r="R12" s="90"/>
      <c r="S12" s="91">
        <v>17300</v>
      </c>
      <c r="T12" s="89">
        <v>0</v>
      </c>
      <c r="U12" s="90"/>
      <c r="V12" s="91">
        <v>2578</v>
      </c>
      <c r="W12" s="89">
        <v>0</v>
      </c>
      <c r="X12" s="90"/>
      <c r="Y12" s="91"/>
      <c r="Z12" s="89"/>
      <c r="AA12" s="90"/>
      <c r="AB12" s="91">
        <v>400246.86</v>
      </c>
      <c r="AC12" s="89">
        <v>0</v>
      </c>
      <c r="AD12" s="90"/>
      <c r="AE12" s="91">
        <v>140700</v>
      </c>
      <c r="AF12" s="89">
        <v>0</v>
      </c>
      <c r="AG12" s="90"/>
      <c r="AH12" s="91">
        <v>0</v>
      </c>
      <c r="AI12" s="89">
        <v>0</v>
      </c>
      <c r="AJ12" s="90"/>
      <c r="AK12" s="91">
        <v>53573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1079763.6600000001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30056</v>
      </c>
      <c r="E13" s="89">
        <v>0</v>
      </c>
      <c r="F13" s="90"/>
      <c r="G13" s="88"/>
      <c r="H13" s="89"/>
      <c r="I13" s="90"/>
      <c r="J13" s="97">
        <v>4900</v>
      </c>
      <c r="K13" s="89">
        <v>0</v>
      </c>
      <c r="L13" s="101"/>
      <c r="M13" s="91">
        <v>0</v>
      </c>
      <c r="N13" s="89">
        <v>0</v>
      </c>
      <c r="O13" s="90"/>
      <c r="P13" s="91">
        <v>12800</v>
      </c>
      <c r="Q13" s="89">
        <v>0</v>
      </c>
      <c r="R13" s="90"/>
      <c r="S13" s="91"/>
      <c r="T13" s="89"/>
      <c r="U13" s="90"/>
      <c r="V13" s="91">
        <v>20000</v>
      </c>
      <c r="W13" s="89">
        <v>0</v>
      </c>
      <c r="X13" s="90"/>
      <c r="Y13" s="91"/>
      <c r="Z13" s="89"/>
      <c r="AA13" s="90"/>
      <c r="AB13" s="91">
        <v>0</v>
      </c>
      <c r="AC13" s="89">
        <v>0</v>
      </c>
      <c r="AD13" s="90"/>
      <c r="AE13" s="91">
        <v>443500</v>
      </c>
      <c r="AF13" s="89">
        <v>0</v>
      </c>
      <c r="AG13" s="90"/>
      <c r="AH13" s="91"/>
      <c r="AI13" s="89"/>
      <c r="AJ13" s="90"/>
      <c r="AK13" s="91">
        <v>100755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612011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122608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122608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25000</v>
      </c>
      <c r="E19" s="89">
        <v>0</v>
      </c>
      <c r="F19" s="90"/>
      <c r="G19" s="88"/>
      <c r="H19" s="89"/>
      <c r="I19" s="90"/>
      <c r="J19" s="97">
        <v>5000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2000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>
        <v>1900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143048.8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176948.8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685468.59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53205.590000000004</v>
      </c>
      <c r="K20" s="78">
        <f t="shared" si="1"/>
        <v>0</v>
      </c>
      <c r="L20" s="77">
        <f t="shared" si="1"/>
        <v>0</v>
      </c>
      <c r="M20" s="98">
        <f t="shared" si="1"/>
        <v>258220</v>
      </c>
      <c r="N20" s="78">
        <f t="shared" si="1"/>
        <v>0</v>
      </c>
      <c r="O20" s="77">
        <f t="shared" si="1"/>
        <v>0</v>
      </c>
      <c r="P20" s="98">
        <f t="shared" si="1"/>
        <v>28287</v>
      </c>
      <c r="Q20" s="78">
        <f t="shared" si="1"/>
        <v>0</v>
      </c>
      <c r="R20" s="77">
        <f t="shared" si="1"/>
        <v>0</v>
      </c>
      <c r="S20" s="98">
        <f t="shared" si="1"/>
        <v>17300</v>
      </c>
      <c r="T20" s="78">
        <f t="shared" si="1"/>
        <v>0</v>
      </c>
      <c r="U20" s="77">
        <f t="shared" si="1"/>
        <v>0</v>
      </c>
      <c r="V20" s="98">
        <f t="shared" si="1"/>
        <v>22578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402246.86</v>
      </c>
      <c r="AC20" s="78">
        <f t="shared" si="1"/>
        <v>0</v>
      </c>
      <c r="AD20" s="77">
        <f t="shared" si="1"/>
        <v>0</v>
      </c>
      <c r="AE20" s="98">
        <f t="shared" si="1"/>
        <v>584200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156228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143048.8</v>
      </c>
      <c r="BJ20" s="78">
        <f t="shared" si="1"/>
        <v>0</v>
      </c>
      <c r="BK20" s="77">
        <f t="shared" si="1"/>
        <v>0</v>
      </c>
      <c r="BL20" s="98">
        <f t="shared" si="1"/>
        <v>122608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2473390.84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14289.9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101503.32</v>
      </c>
      <c r="AC24" s="89">
        <v>0</v>
      </c>
      <c r="AD24" s="101"/>
      <c r="AE24" s="97">
        <v>25840.1</v>
      </c>
      <c r="AF24" s="89">
        <v>0</v>
      </c>
      <c r="AG24" s="101"/>
      <c r="AH24" s="97"/>
      <c r="AI24" s="89"/>
      <c r="AJ24" s="101"/>
      <c r="AK24" s="97">
        <v>9870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181503.32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14289.9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101503.32</v>
      </c>
      <c r="AC28" s="78">
        <f t="shared" si="3"/>
        <v>0</v>
      </c>
      <c r="AD28" s="77">
        <f t="shared" si="3"/>
        <v>0</v>
      </c>
      <c r="AE28" s="98">
        <f t="shared" si="3"/>
        <v>25840.1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9870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181503.32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279234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279234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279234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279234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604000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604000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18000</v>
      </c>
      <c r="BS50" s="89">
        <v>0</v>
      </c>
      <c r="BT50" s="101"/>
      <c r="BU50" s="76"/>
      <c r="BV50" s="85">
        <f t="shared" si="9"/>
        <v>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622000</v>
      </c>
      <c r="BS51" s="78">
        <f>BS49+BS50</f>
        <v>0</v>
      </c>
      <c r="BT51" s="77">
        <f>BT49+BT50</f>
        <v>0</v>
      </c>
      <c r="BU51" s="85"/>
      <c r="BV51" s="85">
        <f>BV49+BV50</f>
        <v>622000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715468.59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53205.590000000004</v>
      </c>
      <c r="K53" s="86">
        <f t="shared" si="11"/>
        <v>0</v>
      </c>
      <c r="L53" s="86">
        <f t="shared" si="11"/>
        <v>0</v>
      </c>
      <c r="M53" s="86">
        <f t="shared" si="11"/>
        <v>258220</v>
      </c>
      <c r="N53" s="86">
        <f t="shared" si="11"/>
        <v>0</v>
      </c>
      <c r="O53" s="86">
        <f t="shared" si="11"/>
        <v>0</v>
      </c>
      <c r="P53" s="86">
        <f t="shared" si="11"/>
        <v>28287</v>
      </c>
      <c r="Q53" s="86">
        <f t="shared" si="11"/>
        <v>0</v>
      </c>
      <c r="R53" s="86">
        <f t="shared" si="11"/>
        <v>0</v>
      </c>
      <c r="S53" s="86">
        <f t="shared" si="11"/>
        <v>31589.9</v>
      </c>
      <c r="T53" s="86">
        <f t="shared" si="11"/>
        <v>0</v>
      </c>
      <c r="U53" s="86">
        <f t="shared" si="11"/>
        <v>0</v>
      </c>
      <c r="V53" s="86">
        <f t="shared" si="11"/>
        <v>22578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503750.18</v>
      </c>
      <c r="AC53" s="86">
        <f t="shared" si="11"/>
        <v>0</v>
      </c>
      <c r="AD53" s="86">
        <f t="shared" si="11"/>
        <v>0</v>
      </c>
      <c r="AE53" s="86">
        <f t="shared" si="11"/>
        <v>610040.1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166098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143048.8</v>
      </c>
      <c r="BJ53" s="86">
        <f t="shared" si="11"/>
        <v>0</v>
      </c>
      <c r="BK53" s="86">
        <f t="shared" si="11"/>
        <v>0</v>
      </c>
      <c r="BL53" s="86">
        <f t="shared" si="11"/>
        <v>401842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622000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3556128.1599999997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435653.7899999999</v>
      </c>
      <c r="E10" s="89">
        <v>0</v>
      </c>
      <c r="F10" s="90"/>
      <c r="G10" s="88"/>
      <c r="H10" s="89"/>
      <c r="I10" s="90"/>
      <c r="J10" s="97">
        <v>42805.590000000004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478459.37999999995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2200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2200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194961.80000000002</v>
      </c>
      <c r="E12" s="89">
        <v>0</v>
      </c>
      <c r="F12" s="90"/>
      <c r="G12" s="88"/>
      <c r="H12" s="89"/>
      <c r="I12" s="90"/>
      <c r="J12" s="97">
        <v>500</v>
      </c>
      <c r="K12" s="89">
        <v>0</v>
      </c>
      <c r="L12" s="101"/>
      <c r="M12" s="91">
        <v>258220</v>
      </c>
      <c r="N12" s="89">
        <v>0</v>
      </c>
      <c r="O12" s="90"/>
      <c r="P12" s="91">
        <v>15487</v>
      </c>
      <c r="Q12" s="89">
        <v>0</v>
      </c>
      <c r="R12" s="90"/>
      <c r="S12" s="91">
        <v>17300</v>
      </c>
      <c r="T12" s="89">
        <v>0</v>
      </c>
      <c r="U12" s="90"/>
      <c r="V12" s="91">
        <v>2578</v>
      </c>
      <c r="W12" s="89">
        <v>0</v>
      </c>
      <c r="X12" s="90"/>
      <c r="Y12" s="91"/>
      <c r="Z12" s="89"/>
      <c r="AA12" s="90"/>
      <c r="AB12" s="91">
        <v>400246.86</v>
      </c>
      <c r="AC12" s="89">
        <v>0</v>
      </c>
      <c r="AD12" s="90"/>
      <c r="AE12" s="91">
        <v>140700</v>
      </c>
      <c r="AF12" s="89">
        <v>0</v>
      </c>
      <c r="AG12" s="90"/>
      <c r="AH12" s="91">
        <v>0</v>
      </c>
      <c r="AI12" s="89">
        <v>0</v>
      </c>
      <c r="AJ12" s="90"/>
      <c r="AK12" s="91">
        <v>42973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1072966.6600000001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30056</v>
      </c>
      <c r="E13" s="89">
        <v>0</v>
      </c>
      <c r="F13" s="90"/>
      <c r="G13" s="88"/>
      <c r="H13" s="89"/>
      <c r="I13" s="90"/>
      <c r="J13" s="97">
        <v>4900</v>
      </c>
      <c r="K13" s="89">
        <v>0</v>
      </c>
      <c r="L13" s="101"/>
      <c r="M13" s="91">
        <v>0</v>
      </c>
      <c r="N13" s="89">
        <v>0</v>
      </c>
      <c r="O13" s="90"/>
      <c r="P13" s="91">
        <v>12800</v>
      </c>
      <c r="Q13" s="89">
        <v>0</v>
      </c>
      <c r="R13" s="90"/>
      <c r="S13" s="91"/>
      <c r="T13" s="89"/>
      <c r="U13" s="90"/>
      <c r="V13" s="91">
        <v>20000</v>
      </c>
      <c r="W13" s="89">
        <v>0</v>
      </c>
      <c r="X13" s="90"/>
      <c r="Y13" s="91"/>
      <c r="Z13" s="89"/>
      <c r="AA13" s="90"/>
      <c r="AB13" s="91">
        <v>0</v>
      </c>
      <c r="AC13" s="89">
        <v>0</v>
      </c>
      <c r="AD13" s="90"/>
      <c r="AE13" s="91">
        <v>443500</v>
      </c>
      <c r="AF13" s="89">
        <v>0</v>
      </c>
      <c r="AG13" s="90"/>
      <c r="AH13" s="91"/>
      <c r="AI13" s="89"/>
      <c r="AJ13" s="90"/>
      <c r="AK13" s="91">
        <v>100755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612011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113517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113517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25000</v>
      </c>
      <c r="E19" s="89">
        <v>0</v>
      </c>
      <c r="F19" s="90"/>
      <c r="G19" s="88"/>
      <c r="H19" s="89"/>
      <c r="I19" s="90"/>
      <c r="J19" s="97">
        <v>5000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2000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>
        <v>1900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143048.8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176948.8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689371.59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53205.590000000004</v>
      </c>
      <c r="K20" s="78">
        <f t="shared" si="1"/>
        <v>0</v>
      </c>
      <c r="L20" s="77">
        <f t="shared" si="1"/>
        <v>0</v>
      </c>
      <c r="M20" s="98">
        <f t="shared" si="1"/>
        <v>258220</v>
      </c>
      <c r="N20" s="78">
        <f t="shared" si="1"/>
        <v>0</v>
      </c>
      <c r="O20" s="77">
        <f t="shared" si="1"/>
        <v>0</v>
      </c>
      <c r="P20" s="98">
        <f t="shared" si="1"/>
        <v>28287</v>
      </c>
      <c r="Q20" s="78">
        <f t="shared" si="1"/>
        <v>0</v>
      </c>
      <c r="R20" s="77">
        <f t="shared" si="1"/>
        <v>0</v>
      </c>
      <c r="S20" s="98">
        <f t="shared" si="1"/>
        <v>17300</v>
      </c>
      <c r="T20" s="78">
        <f t="shared" si="1"/>
        <v>0</v>
      </c>
      <c r="U20" s="77">
        <f t="shared" si="1"/>
        <v>0</v>
      </c>
      <c r="V20" s="98">
        <f t="shared" si="1"/>
        <v>22578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402246.86</v>
      </c>
      <c r="AC20" s="78">
        <f t="shared" si="1"/>
        <v>0</v>
      </c>
      <c r="AD20" s="77">
        <f t="shared" si="1"/>
        <v>0</v>
      </c>
      <c r="AE20" s="98">
        <f t="shared" si="1"/>
        <v>584200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145628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143048.8</v>
      </c>
      <c r="BJ20" s="78">
        <f t="shared" si="1"/>
        <v>0</v>
      </c>
      <c r="BK20" s="77">
        <f t="shared" si="1"/>
        <v>0</v>
      </c>
      <c r="BL20" s="98">
        <f t="shared" si="1"/>
        <v>113517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2457602.84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14289.9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25840.1</v>
      </c>
      <c r="AF24" s="89">
        <v>0</v>
      </c>
      <c r="AG24" s="101"/>
      <c r="AH24" s="97"/>
      <c r="AI24" s="89"/>
      <c r="AJ24" s="101"/>
      <c r="AK24" s="97">
        <v>9870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80000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14289.9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25840.1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9870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284422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284422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284422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284422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604000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604000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18000</v>
      </c>
      <c r="BS50" s="89">
        <v>0</v>
      </c>
      <c r="BT50" s="101"/>
      <c r="BU50" s="76"/>
      <c r="BV50" s="85">
        <f t="shared" si="9"/>
        <v>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622000</v>
      </c>
      <c r="BS51" s="78">
        <f>BS49+BS50</f>
        <v>0</v>
      </c>
      <c r="BT51" s="77">
        <f>BT49+BT50</f>
        <v>0</v>
      </c>
      <c r="BU51" s="85"/>
      <c r="BV51" s="85">
        <f>BV49+BV50</f>
        <v>622000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719371.59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53205.590000000004</v>
      </c>
      <c r="K53" s="86">
        <f t="shared" si="11"/>
        <v>0</v>
      </c>
      <c r="L53" s="86">
        <f t="shared" si="11"/>
        <v>0</v>
      </c>
      <c r="M53" s="86">
        <f t="shared" si="11"/>
        <v>258220</v>
      </c>
      <c r="N53" s="86">
        <f t="shared" si="11"/>
        <v>0</v>
      </c>
      <c r="O53" s="86">
        <f t="shared" si="11"/>
        <v>0</v>
      </c>
      <c r="P53" s="86">
        <f t="shared" si="11"/>
        <v>28287</v>
      </c>
      <c r="Q53" s="86">
        <f t="shared" si="11"/>
        <v>0</v>
      </c>
      <c r="R53" s="86">
        <f t="shared" si="11"/>
        <v>0</v>
      </c>
      <c r="S53" s="86">
        <f t="shared" si="11"/>
        <v>31589.9</v>
      </c>
      <c r="T53" s="86">
        <f t="shared" si="11"/>
        <v>0</v>
      </c>
      <c r="U53" s="86">
        <f t="shared" si="11"/>
        <v>0</v>
      </c>
      <c r="V53" s="86">
        <f t="shared" si="11"/>
        <v>22578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402246.86</v>
      </c>
      <c r="AC53" s="86">
        <f t="shared" si="11"/>
        <v>0</v>
      </c>
      <c r="AD53" s="86">
        <f t="shared" si="11"/>
        <v>0</v>
      </c>
      <c r="AE53" s="86">
        <f t="shared" si="11"/>
        <v>610040.1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155498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143048.8</v>
      </c>
      <c r="BJ53" s="86">
        <f t="shared" si="11"/>
        <v>0</v>
      </c>
      <c r="BK53" s="86">
        <f t="shared" si="11"/>
        <v>0</v>
      </c>
      <c r="BL53" s="86">
        <f t="shared" si="11"/>
        <v>397939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622000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3444024.84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2020-01-16T10:35:13Z</dcterms:modified>
  <cp:category/>
  <cp:version/>
  <cp:contentType/>
  <cp:contentStatus/>
</cp:coreProperties>
</file>