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<sst xmlns="http://schemas.openxmlformats.org/spreadsheetml/2006/main" count="870" uniqueCount="151">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</sst>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250000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1206615.52</v>
      </c>
      <c r="E10" s="45">
        <v>1672718.4800000002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249786.64</v>
      </c>
      <c r="E14" s="45">
        <v>249786.64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1456402.1600000001</v>
      </c>
      <c r="E16" s="51">
        <f>E10+E11+E12+E13+E14+E15</f>
        <v>1922505.12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414642.43000000005</v>
      </c>
      <c r="E18" s="45">
        <v>462737.12000000005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397683</v>
      </c>
      <c r="E20" s="59">
        <v>516909.16000000003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812325.43</v>
      </c>
      <c r="E23" s="51">
        <f>E18+E19+E20+E21+E22</f>
        <v>979646.28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289088</v>
      </c>
      <c r="E25" s="45">
        <v>308496.69</v>
      </c>
    </row>
    <row r="26" spans="2:5" ht="15">
      <c r="B26" s="13">
        <v>30200</v>
      </c>
      <c r="C26" s="54" t="s">
        <v>28</v>
      </c>
      <c r="D26" s="39">
        <v>11032</v>
      </c>
      <c r="E26" s="45">
        <v>11032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81744</v>
      </c>
      <c r="E29" s="50">
        <v>156477.52000000002</v>
      </c>
    </row>
    <row r="30" spans="2:5" ht="15.75" thickBot="1">
      <c r="B30" s="16">
        <v>30000</v>
      </c>
      <c r="C30" s="15" t="s">
        <v>32</v>
      </c>
      <c r="D30" s="48">
        <f>D25+D26+D27+D28+D29</f>
        <v>381964</v>
      </c>
      <c r="E30" s="51">
        <f>E25+E26+E27+E28+E29</f>
        <v>476106.21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6533.08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100000</v>
      </c>
      <c r="E36" s="50">
        <v>100000</v>
      </c>
    </row>
    <row r="37" spans="2:5" ht="15.75" thickBot="1">
      <c r="B37" s="16">
        <v>40000</v>
      </c>
      <c r="C37" s="15" t="s">
        <v>40</v>
      </c>
      <c r="D37" s="48">
        <f>D32+D33+D34+D35+D36</f>
        <v>100000</v>
      </c>
      <c r="E37" s="51">
        <f>E32+E33+E34+E35+E36</f>
        <v>106533.08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121914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121914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544000</v>
      </c>
      <c r="E54" s="45">
        <v>545500</v>
      </c>
    </row>
    <row r="55" spans="2:5" ht="15">
      <c r="B55" s="13">
        <v>90200</v>
      </c>
      <c r="C55" s="54" t="s">
        <v>62</v>
      </c>
      <c r="D55" s="61">
        <v>18000</v>
      </c>
      <c r="E55" s="62">
        <v>23822.42</v>
      </c>
    </row>
    <row r="56" spans="2:5" ht="15.75" thickBot="1">
      <c r="B56" s="16">
        <v>90000</v>
      </c>
      <c r="C56" s="15" t="s">
        <v>63</v>
      </c>
      <c r="D56" s="48">
        <f>D54+D55</f>
        <v>562000</v>
      </c>
      <c r="E56" s="51">
        <f>E54+E55</f>
        <v>569322.42</v>
      </c>
    </row>
    <row r="57" spans="2:5" ht="16.5" thickBot="1" thickTop="1">
      <c r="B57" s="109" t="s">
        <v>64</v>
      </c>
      <c r="C57" s="110"/>
      <c r="D57" s="52">
        <f>D16+D23+D30+D37+D43+D49+D52+D56</f>
        <v>3312691.5900000003</v>
      </c>
      <c r="E57" s="55">
        <f>E16+E23+E30+E37+E43+E49+E52+E56</f>
        <v>4176027.1100000003</v>
      </c>
    </row>
    <row r="58" spans="2:5" ht="16.5" thickBot="1" thickTop="1">
      <c r="B58" s="109" t="s">
        <v>65</v>
      </c>
      <c r="C58" s="110"/>
      <c r="D58" s="52">
        <f>D57+D5+D6+D7+D8</f>
        <v>3312691.5900000003</v>
      </c>
      <c r="E58" s="55">
        <f>E57+E5+E6+E7+E8</f>
        <v>4426027.11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1192615.52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249786.64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1442402.1600000001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413442.43000000005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397683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811125.43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291088</v>
      </c>
      <c r="E25" s="45"/>
    </row>
    <row r="26" spans="2:5" ht="15">
      <c r="B26" s="13">
        <v>30200</v>
      </c>
      <c r="C26" s="54" t="s">
        <v>28</v>
      </c>
      <c r="D26" s="39">
        <v>11032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81744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383964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544000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562000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3699491.5900000003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3699491.5900000003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1172140.52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249786.64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1421927.1600000001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415396.89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401659.83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817056.72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292943.88</v>
      </c>
      <c r="E25" s="45"/>
    </row>
    <row r="26" spans="2:5" ht="15">
      <c r="B26" s="13">
        <v>30200</v>
      </c>
      <c r="C26" s="54" t="s">
        <v>28</v>
      </c>
      <c r="D26" s="39">
        <v>11142.32</v>
      </c>
      <c r="E26" s="45"/>
    </row>
    <row r="27" spans="2:5" ht="15">
      <c r="B27" s="13">
        <v>30300</v>
      </c>
      <c r="C27" s="54" t="s">
        <v>29</v>
      </c>
      <c r="D27" s="39">
        <v>101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82561.44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386748.64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549440</v>
      </c>
      <c r="E54" s="45"/>
    </row>
    <row r="55" spans="2:5" ht="15">
      <c r="B55" s="13">
        <v>90200</v>
      </c>
      <c r="C55" s="54" t="s">
        <v>62</v>
      </c>
      <c r="D55" s="61">
        <v>18180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567620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3293352.52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3293352.52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424575.39</v>
      </c>
      <c r="E10" s="89">
        <v>0</v>
      </c>
      <c r="F10" s="90">
        <v>468224.81999999995</v>
      </c>
      <c r="G10" s="88"/>
      <c r="H10" s="89"/>
      <c r="I10" s="90"/>
      <c r="J10" s="97">
        <v>41737.96000000001</v>
      </c>
      <c r="K10" s="89">
        <v>0</v>
      </c>
      <c r="L10" s="101">
        <v>44559.920000000006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466313.35000000003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512784.73999999993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>
        <v>2200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1"/>
        <v>0</v>
      </c>
      <c r="BX11" s="79">
        <f t="shared" si="2"/>
        <v>2200</v>
      </c>
    </row>
    <row r="12" spans="2:76" ht="15">
      <c r="B12" s="13">
        <v>103</v>
      </c>
      <c r="C12" s="25" t="s">
        <v>93</v>
      </c>
      <c r="D12" s="88">
        <v>193979.07</v>
      </c>
      <c r="E12" s="89">
        <v>0</v>
      </c>
      <c r="F12" s="90">
        <v>275899.01</v>
      </c>
      <c r="G12" s="88"/>
      <c r="H12" s="89"/>
      <c r="I12" s="90"/>
      <c r="J12" s="97">
        <v>1500</v>
      </c>
      <c r="K12" s="89">
        <v>0</v>
      </c>
      <c r="L12" s="101">
        <v>3310.12</v>
      </c>
      <c r="M12" s="91">
        <v>265322</v>
      </c>
      <c r="N12" s="89">
        <v>0</v>
      </c>
      <c r="O12" s="90">
        <v>384569.99</v>
      </c>
      <c r="P12" s="91">
        <v>14146</v>
      </c>
      <c r="Q12" s="89">
        <v>0</v>
      </c>
      <c r="R12" s="90">
        <v>19124.43</v>
      </c>
      <c r="S12" s="91">
        <v>17410</v>
      </c>
      <c r="T12" s="89">
        <v>0</v>
      </c>
      <c r="U12" s="90">
        <v>30614.5</v>
      </c>
      <c r="V12" s="91">
        <v>17430</v>
      </c>
      <c r="W12" s="89">
        <v>0</v>
      </c>
      <c r="X12" s="90">
        <v>34658.37</v>
      </c>
      <c r="Y12" s="91"/>
      <c r="Z12" s="89"/>
      <c r="AA12" s="90"/>
      <c r="AB12" s="91">
        <v>377836.26</v>
      </c>
      <c r="AC12" s="89">
        <v>0</v>
      </c>
      <c r="AD12" s="90">
        <v>632482.06</v>
      </c>
      <c r="AE12" s="91">
        <v>156572.53</v>
      </c>
      <c r="AF12" s="89">
        <v>0</v>
      </c>
      <c r="AG12" s="90">
        <v>220770.33</v>
      </c>
      <c r="AH12" s="91"/>
      <c r="AI12" s="89"/>
      <c r="AJ12" s="90"/>
      <c r="AK12" s="91">
        <v>40422</v>
      </c>
      <c r="AL12" s="89">
        <v>0</v>
      </c>
      <c r="AM12" s="90">
        <v>62448.25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1084617.86</v>
      </c>
      <c r="BW12" s="77">
        <f t="shared" si="1"/>
        <v>0</v>
      </c>
      <c r="BX12" s="79">
        <f t="shared" si="2"/>
        <v>1663877.06</v>
      </c>
    </row>
    <row r="13" spans="2:76" ht="15">
      <c r="B13" s="13">
        <v>104</v>
      </c>
      <c r="C13" s="25" t="s">
        <v>19</v>
      </c>
      <c r="D13" s="88">
        <v>29217</v>
      </c>
      <c r="E13" s="89">
        <v>0</v>
      </c>
      <c r="F13" s="90">
        <v>31407.06</v>
      </c>
      <c r="G13" s="88"/>
      <c r="H13" s="89"/>
      <c r="I13" s="90"/>
      <c r="J13" s="97">
        <v>4900</v>
      </c>
      <c r="K13" s="89">
        <v>0</v>
      </c>
      <c r="L13" s="101">
        <v>4900</v>
      </c>
      <c r="M13" s="91"/>
      <c r="N13" s="89"/>
      <c r="O13" s="90"/>
      <c r="P13" s="91">
        <v>17800</v>
      </c>
      <c r="Q13" s="89">
        <v>0</v>
      </c>
      <c r="R13" s="90">
        <v>20150</v>
      </c>
      <c r="S13" s="91"/>
      <c r="T13" s="89"/>
      <c r="U13" s="90"/>
      <c r="V13" s="91">
        <v>10000</v>
      </c>
      <c r="W13" s="89">
        <v>0</v>
      </c>
      <c r="X13" s="90">
        <v>10000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358000</v>
      </c>
      <c r="AF13" s="89">
        <v>0</v>
      </c>
      <c r="AG13" s="90">
        <v>379652.22</v>
      </c>
      <c r="AH13" s="91"/>
      <c r="AI13" s="89"/>
      <c r="AJ13" s="90"/>
      <c r="AK13" s="91">
        <v>88650</v>
      </c>
      <c r="AL13" s="89">
        <v>0</v>
      </c>
      <c r="AM13" s="90">
        <v>138530.01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508567</v>
      </c>
      <c r="BW13" s="77">
        <f t="shared" si="1"/>
        <v>0</v>
      </c>
      <c r="BX13" s="79">
        <f t="shared" si="2"/>
        <v>584639.29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166080</v>
      </c>
      <c r="BM16" s="89">
        <v>0</v>
      </c>
      <c r="BN16" s="90">
        <v>166080</v>
      </c>
      <c r="BO16" s="91"/>
      <c r="BP16" s="89"/>
      <c r="BQ16" s="90"/>
      <c r="BR16" s="97"/>
      <c r="BS16" s="89"/>
      <c r="BT16" s="101"/>
      <c r="BU16" s="76"/>
      <c r="BV16" s="85">
        <f t="shared" si="0"/>
        <v>166080</v>
      </c>
      <c r="BW16" s="77">
        <f t="shared" si="1"/>
        <v>0</v>
      </c>
      <c r="BX16" s="79">
        <f t="shared" si="2"/>
        <v>166080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1500</v>
      </c>
    </row>
    <row r="19" spans="2:76" ht="15">
      <c r="B19" s="13">
        <v>110</v>
      </c>
      <c r="C19" s="25" t="s">
        <v>98</v>
      </c>
      <c r="D19" s="88">
        <v>30000</v>
      </c>
      <c r="E19" s="89">
        <v>0</v>
      </c>
      <c r="F19" s="90">
        <v>30000</v>
      </c>
      <c r="G19" s="88"/>
      <c r="H19" s="89"/>
      <c r="I19" s="90"/>
      <c r="J19" s="97">
        <v>5000</v>
      </c>
      <c r="K19" s="89">
        <v>0</v>
      </c>
      <c r="L19" s="101">
        <v>10000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4900</v>
      </c>
      <c r="AC19" s="89">
        <v>0</v>
      </c>
      <c r="AD19" s="101">
        <v>4900</v>
      </c>
      <c r="AE19" s="97"/>
      <c r="AF19" s="89"/>
      <c r="AG19" s="101"/>
      <c r="AH19" s="97"/>
      <c r="AI19" s="89"/>
      <c r="AJ19" s="101"/>
      <c r="AK19" s="97">
        <v>1300</v>
      </c>
      <c r="AL19" s="89">
        <v>0</v>
      </c>
      <c r="AM19" s="101">
        <v>1411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118063.38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159263.38</v>
      </c>
      <c r="BW19" s="77">
        <f t="shared" si="1"/>
        <v>0</v>
      </c>
      <c r="BX19" s="79">
        <f t="shared" si="2"/>
        <v>46311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681471.46</v>
      </c>
      <c r="E20" s="78">
        <f t="shared" si="3"/>
        <v>0</v>
      </c>
      <c r="F20" s="79">
        <f t="shared" si="3"/>
        <v>809230.89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53137.96000000001</v>
      </c>
      <c r="K20" s="78">
        <f t="shared" si="3"/>
        <v>0</v>
      </c>
      <c r="L20" s="77">
        <f t="shared" si="3"/>
        <v>62770.04000000001</v>
      </c>
      <c r="M20" s="98">
        <f t="shared" si="3"/>
        <v>265322</v>
      </c>
      <c r="N20" s="78">
        <f t="shared" si="3"/>
        <v>0</v>
      </c>
      <c r="O20" s="77">
        <f t="shared" si="3"/>
        <v>384569.99</v>
      </c>
      <c r="P20" s="98">
        <f t="shared" si="3"/>
        <v>31946</v>
      </c>
      <c r="Q20" s="78">
        <f t="shared" si="3"/>
        <v>0</v>
      </c>
      <c r="R20" s="77">
        <f t="shared" si="3"/>
        <v>39274.43</v>
      </c>
      <c r="S20" s="98">
        <f t="shared" si="3"/>
        <v>17410</v>
      </c>
      <c r="T20" s="78">
        <f t="shared" si="3"/>
        <v>0</v>
      </c>
      <c r="U20" s="77">
        <f t="shared" si="3"/>
        <v>30614.5</v>
      </c>
      <c r="V20" s="98">
        <f t="shared" si="3"/>
        <v>27430</v>
      </c>
      <c r="W20" s="78">
        <f t="shared" si="3"/>
        <v>0</v>
      </c>
      <c r="X20" s="77">
        <f t="shared" si="3"/>
        <v>44658.37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382736.26</v>
      </c>
      <c r="AC20" s="78">
        <f t="shared" si="3"/>
        <v>0</v>
      </c>
      <c r="AD20" s="77">
        <f t="shared" si="3"/>
        <v>637382.06</v>
      </c>
      <c r="AE20" s="98">
        <f t="shared" si="3"/>
        <v>514572.53</v>
      </c>
      <c r="AF20" s="78">
        <f t="shared" si="3"/>
        <v>0</v>
      </c>
      <c r="AG20" s="77">
        <f t="shared" si="3"/>
        <v>600422.5499999999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130372</v>
      </c>
      <c r="AL20" s="78">
        <f t="shared" si="3"/>
        <v>0</v>
      </c>
      <c r="AM20" s="77">
        <f t="shared" si="3"/>
        <v>202389.26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118063.38</v>
      </c>
      <c r="BJ20" s="78">
        <f t="shared" si="3"/>
        <v>0</v>
      </c>
      <c r="BK20" s="77">
        <f t="shared" si="3"/>
        <v>0</v>
      </c>
      <c r="BL20" s="98">
        <f t="shared" si="3"/>
        <v>166080</v>
      </c>
      <c r="BM20" s="78">
        <f t="shared" si="3"/>
        <v>0</v>
      </c>
      <c r="BN20" s="77">
        <f t="shared" si="3"/>
        <v>166080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2388541.59</v>
      </c>
      <c r="BW20" s="77">
        <f>BW10+BW11+BW12+BW13+BW14+BW15+BW16+BW17+BW18+BW19</f>
        <v>0</v>
      </c>
      <c r="BX20" s="95">
        <f>BX10+BX11+BX12+BX13+BX14+BX15+BX16+BX17+BX18+BX19</f>
        <v>2977392.09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>
        <v>81415.03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14289.9</v>
      </c>
      <c r="T24" s="89">
        <v>0</v>
      </c>
      <c r="U24" s="101">
        <v>28579.8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58746.47</v>
      </c>
      <c r="AE24" s="97">
        <v>25840.1</v>
      </c>
      <c r="AF24" s="89">
        <v>0</v>
      </c>
      <c r="AG24" s="101">
        <v>44692.31</v>
      </c>
      <c r="AH24" s="97"/>
      <c r="AI24" s="89"/>
      <c r="AJ24" s="101"/>
      <c r="AK24" s="97">
        <v>9870</v>
      </c>
      <c r="AL24" s="89">
        <v>0</v>
      </c>
      <c r="AM24" s="101">
        <v>9870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100000</v>
      </c>
      <c r="BW24" s="77">
        <f t="shared" si="4"/>
        <v>0</v>
      </c>
      <c r="BX24" s="79">
        <f t="shared" si="4"/>
        <v>223303.61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179905.48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179905.48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50000</v>
      </c>
      <c r="E28" s="78">
        <f t="shared" si="5"/>
        <v>0</v>
      </c>
      <c r="F28" s="79">
        <f t="shared" si="5"/>
        <v>81415.03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14289.9</v>
      </c>
      <c r="T28" s="78">
        <f t="shared" si="5"/>
        <v>0</v>
      </c>
      <c r="U28" s="77">
        <f t="shared" si="5"/>
        <v>208485.28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58746.47</v>
      </c>
      <c r="AE28" s="98">
        <f t="shared" si="5"/>
        <v>25840.1</v>
      </c>
      <c r="AF28" s="78">
        <f t="shared" si="5"/>
        <v>0</v>
      </c>
      <c r="AG28" s="77">
        <f t="shared" si="5"/>
        <v>44692.31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9870</v>
      </c>
      <c r="AL28" s="78">
        <f t="shared" si="6"/>
        <v>0</v>
      </c>
      <c r="AM28" s="77">
        <f t="shared" si="6"/>
        <v>9870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100000</v>
      </c>
      <c r="BW28" s="77">
        <f>BW23+BW24+BW25+BW26+BW27</f>
        <v>0</v>
      </c>
      <c r="BX28" s="95">
        <f>BX23+BX24+BX25+BX26+BX27</f>
        <v>403209.08999999997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262150</v>
      </c>
      <c r="BM40" s="89">
        <v>0</v>
      </c>
      <c r="BN40" s="101">
        <v>262150</v>
      </c>
      <c r="BO40" s="97"/>
      <c r="BP40" s="89"/>
      <c r="BQ40" s="101"/>
      <c r="BR40" s="97"/>
      <c r="BS40" s="89"/>
      <c r="BT40" s="101"/>
      <c r="BU40" s="76"/>
      <c r="BV40" s="85">
        <f t="shared" si="10"/>
        <v>262150</v>
      </c>
      <c r="BW40" s="77">
        <f t="shared" si="10"/>
        <v>0</v>
      </c>
      <c r="BX40" s="79">
        <f t="shared" si="10"/>
        <v>262150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262150</v>
      </c>
      <c r="BM42" s="78">
        <f t="shared" si="12"/>
        <v>0</v>
      </c>
      <c r="BN42" s="77">
        <f t="shared" si="12"/>
        <v>262150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262150</v>
      </c>
      <c r="BW42" s="77">
        <f>BW38+BW39+BW40+BW41</f>
        <v>0</v>
      </c>
      <c r="BX42" s="95">
        <f>BX38+BX39+BX40+BX41</f>
        <v>262150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544000</v>
      </c>
      <c r="BS49" s="89">
        <v>0</v>
      </c>
      <c r="BT49" s="101">
        <v>696678</v>
      </c>
      <c r="BU49" s="76"/>
      <c r="BV49" s="85">
        <f aca="true" t="shared" si="15" ref="BV49:BX50">D49+G49+J49+M49+P49+S49+V49+Y49+AB49+AE49+AH49+AK49+AN49+AQ49+AT49+AW49+AZ49+BC49+BF49+BI49+BL49+BO49+BR49</f>
        <v>544000</v>
      </c>
      <c r="BW49" s="77">
        <f t="shared" si="15"/>
        <v>0</v>
      </c>
      <c r="BX49" s="79">
        <f t="shared" si="15"/>
        <v>696678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>
        <v>61888.21</v>
      </c>
      <c r="BU50" s="76"/>
      <c r="BV50" s="85">
        <f t="shared" si="15"/>
        <v>18000</v>
      </c>
      <c r="BW50" s="77">
        <f t="shared" si="15"/>
        <v>0</v>
      </c>
      <c r="BX50" s="79">
        <f t="shared" si="15"/>
        <v>61888.21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562000</v>
      </c>
      <c r="BS51" s="78">
        <f>BS49+BS50</f>
        <v>0</v>
      </c>
      <c r="BT51" s="77">
        <f>BT49+BT50</f>
        <v>758566.21</v>
      </c>
      <c r="BU51" s="85"/>
      <c r="BV51" s="85">
        <f>BV49+BV50</f>
        <v>562000</v>
      </c>
      <c r="BW51" s="77">
        <f>BW49+BW50</f>
        <v>0</v>
      </c>
      <c r="BX51" s="95">
        <f>BX49+BX50</f>
        <v>758566.21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731471.46</v>
      </c>
      <c r="E53" s="86">
        <f t="shared" si="18"/>
        <v>0</v>
      </c>
      <c r="F53" s="86">
        <f t="shared" si="18"/>
        <v>890645.92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53137.96000000001</v>
      </c>
      <c r="K53" s="86">
        <f t="shared" si="18"/>
        <v>0</v>
      </c>
      <c r="L53" s="86">
        <f t="shared" si="18"/>
        <v>62770.04000000001</v>
      </c>
      <c r="M53" s="86">
        <f t="shared" si="18"/>
        <v>265322</v>
      </c>
      <c r="N53" s="86">
        <f t="shared" si="18"/>
        <v>0</v>
      </c>
      <c r="O53" s="86">
        <f t="shared" si="18"/>
        <v>384569.99</v>
      </c>
      <c r="P53" s="86">
        <f t="shared" si="18"/>
        <v>31946</v>
      </c>
      <c r="Q53" s="86">
        <f t="shared" si="18"/>
        <v>0</v>
      </c>
      <c r="R53" s="86">
        <f t="shared" si="18"/>
        <v>39274.43</v>
      </c>
      <c r="S53" s="86">
        <f t="shared" si="18"/>
        <v>31699.9</v>
      </c>
      <c r="T53" s="86">
        <f t="shared" si="18"/>
        <v>0</v>
      </c>
      <c r="U53" s="86">
        <f t="shared" si="18"/>
        <v>239099.78</v>
      </c>
      <c r="V53" s="86">
        <f t="shared" si="18"/>
        <v>27430</v>
      </c>
      <c r="W53" s="86">
        <f t="shared" si="18"/>
        <v>0</v>
      </c>
      <c r="X53" s="86">
        <f t="shared" si="18"/>
        <v>44658.37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382736.26</v>
      </c>
      <c r="AC53" s="86">
        <f t="shared" si="18"/>
        <v>0</v>
      </c>
      <c r="AD53" s="86">
        <f t="shared" si="18"/>
        <v>696128.53</v>
      </c>
      <c r="AE53" s="86">
        <f t="shared" si="18"/>
        <v>540412.63</v>
      </c>
      <c r="AF53" s="86">
        <f t="shared" si="18"/>
        <v>0</v>
      </c>
      <c r="AG53" s="86">
        <f t="shared" si="18"/>
        <v>645114.8599999999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140242</v>
      </c>
      <c r="AL53" s="86">
        <f t="shared" si="19"/>
        <v>0</v>
      </c>
      <c r="AM53" s="86">
        <f t="shared" si="19"/>
        <v>212259.26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118063.38</v>
      </c>
      <c r="BJ53" s="86">
        <f t="shared" si="19"/>
        <v>0</v>
      </c>
      <c r="BK53" s="86">
        <f t="shared" si="19"/>
        <v>0</v>
      </c>
      <c r="BL53" s="86">
        <f t="shared" si="19"/>
        <v>428230</v>
      </c>
      <c r="BM53" s="86">
        <f t="shared" si="19"/>
        <v>0</v>
      </c>
      <c r="BN53" s="86">
        <f t="shared" si="19"/>
        <v>428230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562000</v>
      </c>
      <c r="BS53" s="86">
        <f t="shared" si="19"/>
        <v>0</v>
      </c>
      <c r="BT53" s="86">
        <f t="shared" si="19"/>
        <v>758566.21</v>
      </c>
      <c r="BU53" s="86">
        <f>BU8</f>
        <v>0</v>
      </c>
      <c r="BV53" s="102">
        <f>BV8+BV20+BV28+BV35+BV42+BV46+BV51</f>
        <v>3312691.59</v>
      </c>
      <c r="BW53" s="87">
        <f>BW20+BW28+BW35+BW42+BW46+BW51</f>
        <v>0</v>
      </c>
      <c r="BX53" s="87">
        <f>BX20+BX28+BX35+BX42+BX46+BX51</f>
        <v>4401317.39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416575.39</v>
      </c>
      <c r="E10" s="89">
        <v>0</v>
      </c>
      <c r="F10" s="90"/>
      <c r="G10" s="88"/>
      <c r="H10" s="89"/>
      <c r="I10" s="90"/>
      <c r="J10" s="97">
        <v>41737.96000000001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458313.35000000003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188979.07</v>
      </c>
      <c r="E12" s="89">
        <v>0</v>
      </c>
      <c r="F12" s="90"/>
      <c r="G12" s="88"/>
      <c r="H12" s="89"/>
      <c r="I12" s="90"/>
      <c r="J12" s="97">
        <v>1500</v>
      </c>
      <c r="K12" s="89">
        <v>0</v>
      </c>
      <c r="L12" s="101"/>
      <c r="M12" s="91">
        <v>265322</v>
      </c>
      <c r="N12" s="89">
        <v>0</v>
      </c>
      <c r="O12" s="90"/>
      <c r="P12" s="91">
        <v>14146</v>
      </c>
      <c r="Q12" s="89">
        <v>0</v>
      </c>
      <c r="R12" s="90"/>
      <c r="S12" s="91">
        <v>17410</v>
      </c>
      <c r="T12" s="89">
        <v>0</v>
      </c>
      <c r="U12" s="90"/>
      <c r="V12" s="91">
        <v>17430</v>
      </c>
      <c r="W12" s="89">
        <v>0</v>
      </c>
      <c r="X12" s="90"/>
      <c r="Y12" s="91"/>
      <c r="Z12" s="89"/>
      <c r="AA12" s="90"/>
      <c r="AB12" s="91">
        <v>377836.26</v>
      </c>
      <c r="AC12" s="89">
        <v>0</v>
      </c>
      <c r="AD12" s="90"/>
      <c r="AE12" s="91">
        <v>158063.72999999998</v>
      </c>
      <c r="AF12" s="89">
        <v>0</v>
      </c>
      <c r="AG12" s="90"/>
      <c r="AH12" s="91"/>
      <c r="AI12" s="89"/>
      <c r="AJ12" s="90"/>
      <c r="AK12" s="91">
        <v>40422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1081109.06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29217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/>
      <c r="N13" s="89"/>
      <c r="O13" s="90"/>
      <c r="P13" s="91">
        <v>17800</v>
      </c>
      <c r="Q13" s="89">
        <v>0</v>
      </c>
      <c r="R13" s="90"/>
      <c r="S13" s="91"/>
      <c r="T13" s="89"/>
      <c r="U13" s="90"/>
      <c r="V13" s="91">
        <v>10000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358000</v>
      </c>
      <c r="AF13" s="89">
        <v>0</v>
      </c>
      <c r="AG13" s="90"/>
      <c r="AH13" s="91"/>
      <c r="AI13" s="89"/>
      <c r="AJ13" s="90"/>
      <c r="AK13" s="91">
        <v>88650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508567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154750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154750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30000</v>
      </c>
      <c r="E19" s="89">
        <v>0</v>
      </c>
      <c r="F19" s="90"/>
      <c r="G19" s="88"/>
      <c r="H19" s="89"/>
      <c r="I19" s="90"/>
      <c r="J19" s="97">
        <v>5000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1300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119262.18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157562.18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668471.46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53137.96000000001</v>
      </c>
      <c r="K20" s="78">
        <f t="shared" si="1"/>
        <v>0</v>
      </c>
      <c r="L20" s="77">
        <f t="shared" si="1"/>
        <v>0</v>
      </c>
      <c r="M20" s="98">
        <f t="shared" si="1"/>
        <v>265322</v>
      </c>
      <c r="N20" s="78">
        <f t="shared" si="1"/>
        <v>0</v>
      </c>
      <c r="O20" s="77">
        <f t="shared" si="1"/>
        <v>0</v>
      </c>
      <c r="P20" s="98">
        <f t="shared" si="1"/>
        <v>31946</v>
      </c>
      <c r="Q20" s="78">
        <f t="shared" si="1"/>
        <v>0</v>
      </c>
      <c r="R20" s="77">
        <f t="shared" si="1"/>
        <v>0</v>
      </c>
      <c r="S20" s="98">
        <f t="shared" si="1"/>
        <v>17410</v>
      </c>
      <c r="T20" s="78">
        <f t="shared" si="1"/>
        <v>0</v>
      </c>
      <c r="U20" s="77">
        <f t="shared" si="1"/>
        <v>0</v>
      </c>
      <c r="V20" s="98">
        <f t="shared" si="1"/>
        <v>27430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379836.26</v>
      </c>
      <c r="AC20" s="78">
        <f t="shared" si="1"/>
        <v>0</v>
      </c>
      <c r="AD20" s="77">
        <f t="shared" si="1"/>
        <v>0</v>
      </c>
      <c r="AE20" s="98">
        <f t="shared" si="1"/>
        <v>516063.73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130372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119262.18</v>
      </c>
      <c r="BJ20" s="78">
        <f t="shared" si="1"/>
        <v>0</v>
      </c>
      <c r="BK20" s="77">
        <f t="shared" si="1"/>
        <v>0</v>
      </c>
      <c r="BL20" s="98">
        <f t="shared" si="1"/>
        <v>154750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2364001.5900000003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25840.1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400000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400000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25840.1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273490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273490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273490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273490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544000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544000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562000</v>
      </c>
      <c r="BS51" s="78">
        <f>BS49+BS50</f>
        <v>0</v>
      </c>
      <c r="BT51" s="77">
        <f>BT49+BT50</f>
        <v>0</v>
      </c>
      <c r="BU51" s="85"/>
      <c r="BV51" s="85">
        <f>BV49+BV50</f>
        <v>562000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718471.46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53137.96000000001</v>
      </c>
      <c r="K53" s="86">
        <f t="shared" si="11"/>
        <v>0</v>
      </c>
      <c r="L53" s="86">
        <f t="shared" si="11"/>
        <v>0</v>
      </c>
      <c r="M53" s="86">
        <f t="shared" si="11"/>
        <v>265322</v>
      </c>
      <c r="N53" s="86">
        <f t="shared" si="11"/>
        <v>0</v>
      </c>
      <c r="O53" s="86">
        <f t="shared" si="11"/>
        <v>0</v>
      </c>
      <c r="P53" s="86">
        <f t="shared" si="11"/>
        <v>31946</v>
      </c>
      <c r="Q53" s="86">
        <f t="shared" si="11"/>
        <v>0</v>
      </c>
      <c r="R53" s="86">
        <f t="shared" si="11"/>
        <v>0</v>
      </c>
      <c r="S53" s="86">
        <f t="shared" si="11"/>
        <v>31699.9</v>
      </c>
      <c r="T53" s="86">
        <f t="shared" si="11"/>
        <v>0</v>
      </c>
      <c r="U53" s="86">
        <f t="shared" si="11"/>
        <v>0</v>
      </c>
      <c r="V53" s="86">
        <f t="shared" si="11"/>
        <v>27430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379836.26</v>
      </c>
      <c r="AC53" s="86">
        <f t="shared" si="11"/>
        <v>0</v>
      </c>
      <c r="AD53" s="86">
        <f t="shared" si="11"/>
        <v>0</v>
      </c>
      <c r="AE53" s="86">
        <f t="shared" si="11"/>
        <v>541903.83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540242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119262.18</v>
      </c>
      <c r="BJ53" s="86">
        <f t="shared" si="11"/>
        <v>0</v>
      </c>
      <c r="BK53" s="86">
        <f t="shared" si="11"/>
        <v>0</v>
      </c>
      <c r="BL53" s="86">
        <f t="shared" si="11"/>
        <v>428240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562000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3699491.5900000003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416628.59</v>
      </c>
      <c r="E10" s="89">
        <v>0</v>
      </c>
      <c r="F10" s="90"/>
      <c r="G10" s="88"/>
      <c r="H10" s="89"/>
      <c r="I10" s="90"/>
      <c r="J10" s="97">
        <v>41737.96000000001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458366.55000000005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2222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2222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190306.65</v>
      </c>
      <c r="E12" s="89">
        <v>0</v>
      </c>
      <c r="F12" s="90"/>
      <c r="G12" s="88"/>
      <c r="H12" s="89"/>
      <c r="I12" s="90"/>
      <c r="J12" s="97">
        <v>1515</v>
      </c>
      <c r="K12" s="89">
        <v>0</v>
      </c>
      <c r="L12" s="101"/>
      <c r="M12" s="91">
        <v>266265.22</v>
      </c>
      <c r="N12" s="89">
        <v>0</v>
      </c>
      <c r="O12" s="90"/>
      <c r="P12" s="91">
        <v>14277.460000000001</v>
      </c>
      <c r="Q12" s="89">
        <v>0</v>
      </c>
      <c r="R12" s="90"/>
      <c r="S12" s="91">
        <v>17584.1</v>
      </c>
      <c r="T12" s="89">
        <v>0</v>
      </c>
      <c r="U12" s="90"/>
      <c r="V12" s="91">
        <v>17604.3</v>
      </c>
      <c r="W12" s="89">
        <v>0</v>
      </c>
      <c r="X12" s="90"/>
      <c r="Y12" s="91"/>
      <c r="Z12" s="89"/>
      <c r="AA12" s="90"/>
      <c r="AB12" s="91">
        <v>377841.26</v>
      </c>
      <c r="AC12" s="89">
        <v>0</v>
      </c>
      <c r="AD12" s="90"/>
      <c r="AE12" s="91">
        <v>157723.58000000002</v>
      </c>
      <c r="AF12" s="89">
        <v>0</v>
      </c>
      <c r="AG12" s="90"/>
      <c r="AH12" s="91"/>
      <c r="AI12" s="89"/>
      <c r="AJ12" s="90"/>
      <c r="AK12" s="91">
        <v>40826.219999999994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1083943.79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29306.5</v>
      </c>
      <c r="E13" s="89">
        <v>0</v>
      </c>
      <c r="F13" s="90"/>
      <c r="G13" s="88"/>
      <c r="H13" s="89"/>
      <c r="I13" s="90"/>
      <c r="J13" s="97">
        <v>4949</v>
      </c>
      <c r="K13" s="89">
        <v>0</v>
      </c>
      <c r="L13" s="101"/>
      <c r="M13" s="91"/>
      <c r="N13" s="89"/>
      <c r="O13" s="90"/>
      <c r="P13" s="91">
        <v>17938</v>
      </c>
      <c r="Q13" s="89">
        <v>0</v>
      </c>
      <c r="R13" s="90"/>
      <c r="S13" s="91"/>
      <c r="T13" s="89"/>
      <c r="U13" s="90"/>
      <c r="V13" s="91">
        <v>10000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361520</v>
      </c>
      <c r="AF13" s="89">
        <v>0</v>
      </c>
      <c r="AG13" s="90"/>
      <c r="AH13" s="91"/>
      <c r="AI13" s="89"/>
      <c r="AJ13" s="90"/>
      <c r="AK13" s="91">
        <v>89536.5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513250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143060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143060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1515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1515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30300</v>
      </c>
      <c r="E19" s="89">
        <v>0</v>
      </c>
      <c r="F19" s="90"/>
      <c r="G19" s="88"/>
      <c r="H19" s="89"/>
      <c r="I19" s="90"/>
      <c r="J19" s="97">
        <v>5050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1313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119262.18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155925.18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670278.74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53251.96000000001</v>
      </c>
      <c r="K20" s="78">
        <f t="shared" si="1"/>
        <v>0</v>
      </c>
      <c r="L20" s="77">
        <f t="shared" si="1"/>
        <v>0</v>
      </c>
      <c r="M20" s="98">
        <f t="shared" si="1"/>
        <v>266265.22</v>
      </c>
      <c r="N20" s="78">
        <f t="shared" si="1"/>
        <v>0</v>
      </c>
      <c r="O20" s="77">
        <f t="shared" si="1"/>
        <v>0</v>
      </c>
      <c r="P20" s="98">
        <f t="shared" si="1"/>
        <v>32215.46</v>
      </c>
      <c r="Q20" s="78">
        <f t="shared" si="1"/>
        <v>0</v>
      </c>
      <c r="R20" s="77">
        <f t="shared" si="1"/>
        <v>0</v>
      </c>
      <c r="S20" s="98">
        <f t="shared" si="1"/>
        <v>17584.1</v>
      </c>
      <c r="T20" s="78">
        <f t="shared" si="1"/>
        <v>0</v>
      </c>
      <c r="U20" s="77">
        <f t="shared" si="1"/>
        <v>0</v>
      </c>
      <c r="V20" s="98">
        <f t="shared" si="1"/>
        <v>27604.3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377841.26</v>
      </c>
      <c r="AC20" s="78">
        <f t="shared" si="1"/>
        <v>0</v>
      </c>
      <c r="AD20" s="77">
        <f t="shared" si="1"/>
        <v>0</v>
      </c>
      <c r="AE20" s="98">
        <f t="shared" si="1"/>
        <v>519243.58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131675.72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119262.18</v>
      </c>
      <c r="BJ20" s="78">
        <f t="shared" si="1"/>
        <v>0</v>
      </c>
      <c r="BK20" s="77">
        <f t="shared" si="1"/>
        <v>0</v>
      </c>
      <c r="BL20" s="98">
        <f t="shared" si="1"/>
        <v>143060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2358282.52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25840.1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25840.1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267450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267450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267450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267450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549440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549440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18180</v>
      </c>
      <c r="BS50" s="89">
        <v>0</v>
      </c>
      <c r="BT50" s="101"/>
      <c r="BU50" s="76"/>
      <c r="BV50" s="85">
        <f t="shared" si="9"/>
        <v>18180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567620</v>
      </c>
      <c r="BS51" s="78">
        <f>BS49+BS50</f>
        <v>0</v>
      </c>
      <c r="BT51" s="77">
        <f>BT49+BT50</f>
        <v>0</v>
      </c>
      <c r="BU51" s="85"/>
      <c r="BV51" s="85">
        <f>BV49+BV50</f>
        <v>567620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720278.74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53251.96000000001</v>
      </c>
      <c r="K53" s="86">
        <f t="shared" si="11"/>
        <v>0</v>
      </c>
      <c r="L53" s="86">
        <f t="shared" si="11"/>
        <v>0</v>
      </c>
      <c r="M53" s="86">
        <f t="shared" si="11"/>
        <v>266265.22</v>
      </c>
      <c r="N53" s="86">
        <f t="shared" si="11"/>
        <v>0</v>
      </c>
      <c r="O53" s="86">
        <f t="shared" si="11"/>
        <v>0</v>
      </c>
      <c r="P53" s="86">
        <f t="shared" si="11"/>
        <v>32215.46</v>
      </c>
      <c r="Q53" s="86">
        <f t="shared" si="11"/>
        <v>0</v>
      </c>
      <c r="R53" s="86">
        <f t="shared" si="11"/>
        <v>0</v>
      </c>
      <c r="S53" s="86">
        <f t="shared" si="11"/>
        <v>31874</v>
      </c>
      <c r="T53" s="86">
        <f t="shared" si="11"/>
        <v>0</v>
      </c>
      <c r="U53" s="86">
        <f t="shared" si="11"/>
        <v>0</v>
      </c>
      <c r="V53" s="86">
        <f t="shared" si="11"/>
        <v>27604.3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377841.26</v>
      </c>
      <c r="AC53" s="86">
        <f t="shared" si="11"/>
        <v>0</v>
      </c>
      <c r="AD53" s="86">
        <f t="shared" si="11"/>
        <v>0</v>
      </c>
      <c r="AE53" s="86">
        <f t="shared" si="11"/>
        <v>545083.68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141545.72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119262.18</v>
      </c>
      <c r="BJ53" s="86">
        <f t="shared" si="11"/>
        <v>0</v>
      </c>
      <c r="BK53" s="86">
        <f t="shared" si="11"/>
        <v>0</v>
      </c>
      <c r="BL53" s="86">
        <f t="shared" si="11"/>
        <v>410510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567620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3293352.52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2018-01-19T08:34:00Z</dcterms:modified>
  <cp:category/>
  <cp:version/>
  <cp:contentType/>
  <cp:contentStatus/>
</cp:coreProperties>
</file>