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7" sheetId="1" r:id="rId1"/>
    <sheet name="Entrate_Bilancio_2018" sheetId="2" r:id="rId2"/>
    <sheet name="Entrate_Bilancio_2019" sheetId="3" r:id="rId3"/>
    <sheet name="Entrate_Rendiconto_Anno0" sheetId="4" state="hidden" r:id="rId4"/>
    <sheet name="Spese_Bilancio_2017" sheetId="5" r:id="rId5"/>
    <sheet name="Spese_Bilancio_2018" sheetId="6" r:id="rId6"/>
    <sheet name="Spese_Bilancio_2019" sheetId="7" r:id="rId7"/>
    <sheet name="Spese_Rendiconto_Anno0" sheetId="8" state="hidden" r:id="rId8"/>
  </sheets>
  <definedNames>
    <definedName name="_xlnm.Print_Area" localSheetId="0">'Entrate_Bilancio_2017'!$B$1:$E$58</definedName>
    <definedName name="_xlnm.Print_Area" localSheetId="1">'Entrate_Bilancio_2018'!$B$1:$E$58</definedName>
    <definedName name="_xlnm.Print_Area" localSheetId="2">'Entrate_Bilancio_2019'!$B$1:$E$58</definedName>
    <definedName name="_xlnm.Print_Area" localSheetId="3">'Entrate_Rendiconto_Anno0'!$B$1:$E$59</definedName>
    <definedName name="_xlnm.Print_Area" localSheetId="4">'Spese_Bilancio_2017'!$B$1:$BX$53</definedName>
    <definedName name="_xlnm.Print_Area" localSheetId="5">'Spese_Bilancio_2018'!$B$1:$BX$53</definedName>
    <definedName name="_xlnm.Print_Area" localSheetId="6">'Spese_Bilancio_2019'!$B$1:$BX$53</definedName>
    <definedName name="_xlnm.Print_Area" localSheetId="7">'Spese_Rendiconto_Anno0'!$B$1:$BX$54</definedName>
    <definedName name="_xlnm.Print_Titles" localSheetId="4">'Spese_Bilancio_2017'!$B:$C</definedName>
    <definedName name="_xlnm.Print_Titles" localSheetId="5">'Spese_Bilancio_2018'!$B:$C</definedName>
    <definedName name="_xlnm.Print_Titles" localSheetId="6">'Spese_Bilancio_2019'!$B:$C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<sst xmlns="http://schemas.openxmlformats.org/spreadsheetml/2006/main" count="870" uniqueCount="151">
  <si>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</si>
  <si>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</si>
  <si>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</si>
  <si>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</si>
  <si>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</si>
  <si>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</si>
  <si>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</si>
  <si>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</si>
  <si>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</si>
  <si>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</si>
  <si>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</si>
  <si>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</si>
  <si>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</si>
  <si>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</si>
  <si>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</si>
  <si>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</si>
  <si>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</si>
  <si>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</si>
  <si>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</si>
  <si>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</si>
  <si>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</si>
  <si>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</si>
  <si>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</si>
  <si>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</si>
  <si>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</si>
  <si>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</si>
  <si>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</si>
  <si>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</si>
  <si>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</si>
  <si>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</si>
  <si>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</si>
  <si>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</si>
  <si>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</si>
  <si>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</si>
  <si>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</si>
  <si>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</si>
  <si>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</si>
  <si>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</si>
  <si>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</si>
  <si>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</si>
  <si>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</si>
  <si>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</si>
  <si>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</si>
  <si>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</si>
  <si>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</si>
  <si>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</si>
  <si>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</si>
  <si>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</si>
  <si>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</si>
  <si>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</si>
  <si>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</si>
  <si>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</si>
  <si>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</si>
  <si>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</si>
  <si>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</si>
  <si>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</si>
  <si>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</si>
  <si>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</si>
  <si>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</si>
  <si>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</si>
  <si>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</si>
  <si>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</si>
  <si>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</si>
  <si>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</si>
  <si>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</si>
  <si>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</si>
  <si>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</si>
  <si>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</si>
  <si>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</si>
  <si>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</si>
  <si>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</si>
  <si>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</si>
  <si>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</si>
  <si>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</si>
  <si>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</si>
  <si>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</si>
  <si>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</si>
  <si>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</si>
  <si>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</si>
  <si>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</si>
  <si>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</si>
  <si>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</si>
  <si>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</si>
  <si>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</si>
  <si>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</si>
  <si>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</si>
  <si>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</si>
  <si>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</si>
  <si>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</si>
  <si>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</si>
  <si>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</si>
  <si>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</si>
  <si>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</si>
  <si>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</si>
  <si>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</si>
  <si>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</si>
  <si>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</si>
  <si>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</si>
  <si>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</si>
  <si>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</si>
  <si>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</si>
  <si>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</si>
  <si>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</si>
  <si>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</si>
  <si>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</si>
  <si>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</si>
  <si>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</si>
  <si>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</si>
  <si>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</si>
  <si>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</si>
  <si>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</si>
  <si>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</si>
  <si>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</si>
  <si>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</si>
  <si>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</si>
  <si>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</si>
  <si>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</si>
  <si>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</si>
  <si>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</si>
  <si>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</si>
  <si>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</si>
  <si>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</si>
  <si>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</si>
  <si>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</si>
  <si>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</si>
  <si>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</si>
  <si>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</si>
  <si>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</si>
  <si>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</si>
  <si>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</si>
  <si>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</si>
  <si>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</si>
  <si>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</si>
  <si>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</si>
  <si>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</si>
  <si>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</si>
  <si>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</si>
  <si>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</si>
  <si>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</si>
  <si>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</si>
  <si>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</si>
  <si>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</si>
  <si>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</si>
  <si>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</si>
  <si>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</si>
  <si>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</si>
  <si>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</si>
  <si>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</si>
  <si>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2017</t>
  </si>
  <si>
    <t>Dati previsionali anno 2018</t>
  </si>
  <si>
    <t>Dati previsionali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</si>
</sst>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424765</v>
      </c>
      <c r="E10" s="45">
        <v>570491.79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61356.02</v>
      </c>
      <c r="E14" s="45">
        <v>61356.02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486121.02</v>
      </c>
      <c r="E16" s="51">
        <f>E10+E11+E12+E13+E14+E15</f>
        <v>631847.81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188594</v>
      </c>
      <c r="E18" s="45">
        <v>289704.57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188594</v>
      </c>
      <c r="E23" s="51">
        <f>E18+E19+E20+E21+E22</f>
        <v>289704.57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130600</v>
      </c>
      <c r="E25" s="45">
        <v>225028.72</v>
      </c>
    </row>
    <row r="26" spans="2:5" ht="15">
      <c r="B26" s="13">
        <v>30200</v>
      </c>
      <c r="C26" s="54" t="s">
        <v>28</v>
      </c>
      <c r="D26" s="39">
        <v>1000</v>
      </c>
      <c r="E26" s="45">
        <v>1000</v>
      </c>
    </row>
    <row r="27" spans="2:5" ht="15">
      <c r="B27" s="13">
        <v>30300</v>
      </c>
      <c r="C27" s="54" t="s">
        <v>29</v>
      </c>
      <c r="D27" s="39">
        <v>500</v>
      </c>
      <c r="E27" s="45">
        <v>500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54307.3</v>
      </c>
      <c r="E29" s="50">
        <v>91160.36</v>
      </c>
    </row>
    <row r="30" spans="2:5" ht="15.75" thickBot="1">
      <c r="B30" s="16">
        <v>30000</v>
      </c>
      <c r="C30" s="15" t="s">
        <v>32</v>
      </c>
      <c r="D30" s="48">
        <f>D25+D26+D27+D28+D29</f>
        <v>186407.3</v>
      </c>
      <c r="E30" s="51">
        <f>E25+E26+E27+E28+E29</f>
        <v>317689.08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60000</v>
      </c>
      <c r="E33" s="59">
        <v>600000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218000</v>
      </c>
      <c r="E35" s="45">
        <v>218000</v>
      </c>
    </row>
    <row r="36" spans="2:5" ht="15">
      <c r="B36" s="13">
        <v>40500</v>
      </c>
      <c r="C36" s="54" t="s">
        <v>39</v>
      </c>
      <c r="D36" s="49">
        <v>4500</v>
      </c>
      <c r="E36" s="50">
        <v>4685.9</v>
      </c>
    </row>
    <row r="37" spans="2:5" ht="15.75" thickBot="1">
      <c r="B37" s="16">
        <v>40000</v>
      </c>
      <c r="C37" s="15" t="s">
        <v>40</v>
      </c>
      <c r="D37" s="48">
        <f>D32+D33+D34+D35+D36</f>
        <v>282500</v>
      </c>
      <c r="E37" s="51">
        <f>E32+E33+E34+E35+E36</f>
        <v>822685.9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500000</v>
      </c>
      <c r="E51" s="62">
        <v>500000</v>
      </c>
    </row>
    <row r="52" spans="2:5" ht="15.75" thickBot="1">
      <c r="B52" s="16">
        <v>70000</v>
      </c>
      <c r="C52" s="15" t="s">
        <v>58</v>
      </c>
      <c r="D52" s="48">
        <f>D51</f>
        <v>500000</v>
      </c>
      <c r="E52" s="51">
        <f>E51</f>
        <v>500000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109549</v>
      </c>
      <c r="E54" s="45">
        <v>110549.23000000001</v>
      </c>
    </row>
    <row r="55" spans="2:5" ht="15">
      <c r="B55" s="13">
        <v>90200</v>
      </c>
      <c r="C55" s="54" t="s">
        <v>62</v>
      </c>
      <c r="D55" s="61">
        <v>73400</v>
      </c>
      <c r="E55" s="62">
        <v>88344.31</v>
      </c>
    </row>
    <row r="56" spans="2:5" ht="15.75" thickBot="1">
      <c r="B56" s="16">
        <v>90000</v>
      </c>
      <c r="C56" s="15" t="s">
        <v>63</v>
      </c>
      <c r="D56" s="48">
        <f>D54+D55</f>
        <v>182949</v>
      </c>
      <c r="E56" s="51">
        <f>E54+E55</f>
        <v>198893.54</v>
      </c>
    </row>
    <row r="57" spans="2:5" ht="16.5" thickBot="1" thickTop="1">
      <c r="B57" s="109" t="s">
        <v>64</v>
      </c>
      <c r="C57" s="110"/>
      <c r="D57" s="52">
        <f>D16+D23+D30+D37+D43+D49+D52+D56</f>
        <v>1826571.32</v>
      </c>
      <c r="E57" s="55">
        <f>E16+E23+E30+E37+E43+E49+E52+E56</f>
        <v>2760820.9000000004</v>
      </c>
    </row>
    <row r="58" spans="2:5" ht="16.5" thickBot="1" thickTop="1">
      <c r="B58" s="109" t="s">
        <v>65</v>
      </c>
      <c r="C58" s="110"/>
      <c r="D58" s="52">
        <f>D57+D5+D6+D7+D8</f>
        <v>1826571.32</v>
      </c>
      <c r="E58" s="55">
        <f>E57+E5+E6+E7+E8</f>
        <v>2760820.9000000004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424765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61356.02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486121.02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188594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188594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130610</v>
      </c>
      <c r="E25" s="45"/>
    </row>
    <row r="26" spans="2:5" ht="15">
      <c r="B26" s="13">
        <v>30200</v>
      </c>
      <c r="C26" s="54" t="s">
        <v>28</v>
      </c>
      <c r="D26" s="39">
        <v>1000</v>
      </c>
      <c r="E26" s="45"/>
    </row>
    <row r="27" spans="2:5" ht="15">
      <c r="B27" s="13">
        <v>30300</v>
      </c>
      <c r="C27" s="54" t="s">
        <v>29</v>
      </c>
      <c r="D27" s="39">
        <v>500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51307.3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183417.3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18000</v>
      </c>
      <c r="E35" s="45"/>
    </row>
    <row r="36" spans="2:5" ht="15">
      <c r="B36" s="13">
        <v>40500</v>
      </c>
      <c r="C36" s="54" t="s">
        <v>39</v>
      </c>
      <c r="D36" s="49">
        <v>3000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21000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500000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109549</v>
      </c>
      <c r="E54" s="45"/>
    </row>
    <row r="55" spans="2:5" ht="15">
      <c r="B55" s="13">
        <v>90200</v>
      </c>
      <c r="C55" s="54" t="s">
        <v>62</v>
      </c>
      <c r="D55" s="61">
        <v>73400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182949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1562081.32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1562081.32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424765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61356.02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486121.02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188594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188594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133110</v>
      </c>
      <c r="E25" s="45"/>
    </row>
    <row r="26" spans="2:5" ht="15">
      <c r="B26" s="13">
        <v>30200</v>
      </c>
      <c r="C26" s="54" t="s">
        <v>28</v>
      </c>
      <c r="D26" s="39">
        <v>1000</v>
      </c>
      <c r="E26" s="45"/>
    </row>
    <row r="27" spans="2:5" ht="15">
      <c r="B27" s="13">
        <v>30300</v>
      </c>
      <c r="C27" s="54" t="s">
        <v>29</v>
      </c>
      <c r="D27" s="39">
        <v>500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51307.3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185917.3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18000</v>
      </c>
      <c r="E35" s="45"/>
    </row>
    <row r="36" spans="2:5" ht="15">
      <c r="B36" s="13">
        <v>40500</v>
      </c>
      <c r="C36" s="54" t="s">
        <v>39</v>
      </c>
      <c r="D36" s="49">
        <v>3000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21000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500000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109549</v>
      </c>
      <c r="E54" s="45"/>
    </row>
    <row r="55" spans="2:5" ht="15">
      <c r="B55" s="13">
        <v>90200</v>
      </c>
      <c r="C55" s="54" t="s">
        <v>62</v>
      </c>
      <c r="D55" s="61">
        <v>73400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182949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1564581.32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1564581.32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145500</v>
      </c>
      <c r="E10" s="89">
        <v>0</v>
      </c>
      <c r="F10" s="90">
        <v>178189.99</v>
      </c>
      <c r="G10" s="88"/>
      <c r="H10" s="89"/>
      <c r="I10" s="90"/>
      <c r="J10" s="97">
        <v>0</v>
      </c>
      <c r="K10" s="89">
        <v>0</v>
      </c>
      <c r="L10" s="101">
        <v>0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19000</v>
      </c>
      <c r="AF10" s="89">
        <v>0</v>
      </c>
      <c r="AG10" s="90">
        <v>23386.05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164500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201576.03999999998</v>
      </c>
    </row>
    <row r="11" spans="2:76" ht="15">
      <c r="B11" s="13">
        <v>102</v>
      </c>
      <c r="C11" s="25" t="s">
        <v>92</v>
      </c>
      <c r="D11" s="88">
        <v>13650</v>
      </c>
      <c r="E11" s="89">
        <v>0</v>
      </c>
      <c r="F11" s="90">
        <v>16720.68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13650</v>
      </c>
      <c r="BW11" s="77">
        <f t="shared" si="1"/>
        <v>0</v>
      </c>
      <c r="BX11" s="79">
        <f t="shared" si="2"/>
        <v>16720.68</v>
      </c>
    </row>
    <row r="12" spans="2:76" ht="15">
      <c r="B12" s="13">
        <v>103</v>
      </c>
      <c r="C12" s="25" t="s">
        <v>93</v>
      </c>
      <c r="D12" s="88">
        <v>187170</v>
      </c>
      <c r="E12" s="89">
        <v>0</v>
      </c>
      <c r="F12" s="90">
        <v>244175.42000000004</v>
      </c>
      <c r="G12" s="88"/>
      <c r="H12" s="89"/>
      <c r="I12" s="90"/>
      <c r="J12" s="97"/>
      <c r="K12" s="89"/>
      <c r="L12" s="101"/>
      <c r="M12" s="91">
        <v>35400</v>
      </c>
      <c r="N12" s="89">
        <v>0</v>
      </c>
      <c r="O12" s="90">
        <v>41275.16</v>
      </c>
      <c r="P12" s="91">
        <v>0</v>
      </c>
      <c r="Q12" s="89">
        <v>0</v>
      </c>
      <c r="R12" s="90">
        <v>0</v>
      </c>
      <c r="S12" s="91">
        <v>11000</v>
      </c>
      <c r="T12" s="89">
        <v>0</v>
      </c>
      <c r="U12" s="90">
        <v>15736.1</v>
      </c>
      <c r="V12" s="91"/>
      <c r="W12" s="89"/>
      <c r="X12" s="90"/>
      <c r="Y12" s="91">
        <v>3000</v>
      </c>
      <c r="Z12" s="89">
        <v>0</v>
      </c>
      <c r="AA12" s="90">
        <v>3090.5</v>
      </c>
      <c r="AB12" s="91">
        <v>140000</v>
      </c>
      <c r="AC12" s="89">
        <v>0</v>
      </c>
      <c r="AD12" s="90">
        <v>146941.27</v>
      </c>
      <c r="AE12" s="91">
        <v>80000</v>
      </c>
      <c r="AF12" s="89">
        <v>0</v>
      </c>
      <c r="AG12" s="90">
        <v>97993.98999999999</v>
      </c>
      <c r="AH12" s="91"/>
      <c r="AI12" s="89"/>
      <c r="AJ12" s="90"/>
      <c r="AK12" s="91">
        <v>12000</v>
      </c>
      <c r="AL12" s="89">
        <v>0</v>
      </c>
      <c r="AM12" s="90">
        <v>15341.74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468570</v>
      </c>
      <c r="BW12" s="77">
        <f t="shared" si="1"/>
        <v>0</v>
      </c>
      <c r="BX12" s="79">
        <f t="shared" si="2"/>
        <v>564554.18</v>
      </c>
    </row>
    <row r="13" spans="2:76" ht="15">
      <c r="B13" s="13">
        <v>104</v>
      </c>
      <c r="C13" s="25" t="s">
        <v>19</v>
      </c>
      <c r="D13" s="88">
        <v>35800</v>
      </c>
      <c r="E13" s="89">
        <v>0</v>
      </c>
      <c r="F13" s="90">
        <v>88522.54</v>
      </c>
      <c r="G13" s="88"/>
      <c r="H13" s="89"/>
      <c r="I13" s="90"/>
      <c r="J13" s="97"/>
      <c r="K13" s="89"/>
      <c r="L13" s="101"/>
      <c r="M13" s="91">
        <v>4500</v>
      </c>
      <c r="N13" s="89">
        <v>0</v>
      </c>
      <c r="O13" s="90">
        <v>4500</v>
      </c>
      <c r="P13" s="91">
        <v>3500</v>
      </c>
      <c r="Q13" s="89">
        <v>0</v>
      </c>
      <c r="R13" s="90">
        <v>3500</v>
      </c>
      <c r="S13" s="91"/>
      <c r="T13" s="89"/>
      <c r="U13" s="90"/>
      <c r="V13" s="91">
        <v>6000</v>
      </c>
      <c r="W13" s="89">
        <v>0</v>
      </c>
      <c r="X13" s="90">
        <v>10500</v>
      </c>
      <c r="Y13" s="91">
        <v>2300</v>
      </c>
      <c r="Z13" s="89">
        <v>0</v>
      </c>
      <c r="AA13" s="90">
        <v>2300</v>
      </c>
      <c r="AB13" s="91">
        <v>0</v>
      </c>
      <c r="AC13" s="89">
        <v>0</v>
      </c>
      <c r="AD13" s="90">
        <v>0</v>
      </c>
      <c r="AE13" s="91"/>
      <c r="AF13" s="89"/>
      <c r="AG13" s="90"/>
      <c r="AH13" s="91"/>
      <c r="AI13" s="89"/>
      <c r="AJ13" s="90"/>
      <c r="AK13" s="91">
        <v>40000</v>
      </c>
      <c r="AL13" s="89">
        <v>0</v>
      </c>
      <c r="AM13" s="90">
        <v>40100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92100</v>
      </c>
      <c r="BW13" s="77">
        <f t="shared" si="1"/>
        <v>0</v>
      </c>
      <c r="BX13" s="79">
        <f t="shared" si="2"/>
        <v>149422.53999999998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500</v>
      </c>
      <c r="E16" s="89">
        <v>0</v>
      </c>
      <c r="F16" s="90">
        <v>500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25123.720000000005</v>
      </c>
      <c r="BM16" s="89">
        <v>0</v>
      </c>
      <c r="BN16" s="90">
        <v>25123.720000000005</v>
      </c>
      <c r="BO16" s="91"/>
      <c r="BP16" s="89"/>
      <c r="BQ16" s="90"/>
      <c r="BR16" s="97"/>
      <c r="BS16" s="89"/>
      <c r="BT16" s="101"/>
      <c r="BU16" s="76"/>
      <c r="BV16" s="85">
        <f t="shared" si="0"/>
        <v>25623.720000000005</v>
      </c>
      <c r="BW16" s="77">
        <f t="shared" si="1"/>
        <v>0</v>
      </c>
      <c r="BX16" s="79">
        <f t="shared" si="2"/>
        <v>25623.720000000005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700</v>
      </c>
      <c r="E18" s="89">
        <v>0</v>
      </c>
      <c r="F18" s="90">
        <v>700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11367.81</v>
      </c>
      <c r="BJ18" s="89">
        <v>0</v>
      </c>
      <c r="BK18" s="101">
        <v>0</v>
      </c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12067.81</v>
      </c>
      <c r="BW18" s="77">
        <f t="shared" si="1"/>
        <v>0</v>
      </c>
      <c r="BX18" s="79">
        <f t="shared" si="2"/>
        <v>700</v>
      </c>
    </row>
    <row r="19" spans="2:76" ht="15">
      <c r="B19" s="13">
        <v>110</v>
      </c>
      <c r="C19" s="25" t="s">
        <v>98</v>
      </c>
      <c r="D19" s="88">
        <v>24500</v>
      </c>
      <c r="E19" s="89">
        <v>0</v>
      </c>
      <c r="F19" s="90">
        <v>24888.3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10000</v>
      </c>
      <c r="BJ19" s="89">
        <v>0</v>
      </c>
      <c r="BK19" s="101">
        <v>5000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34500</v>
      </c>
      <c r="BW19" s="77">
        <f t="shared" si="1"/>
        <v>0</v>
      </c>
      <c r="BX19" s="79">
        <f t="shared" si="2"/>
        <v>29888.3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407820</v>
      </c>
      <c r="E20" s="78">
        <f t="shared" si="3"/>
        <v>0</v>
      </c>
      <c r="F20" s="79">
        <f t="shared" si="3"/>
        <v>553696.93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39900</v>
      </c>
      <c r="N20" s="78">
        <f t="shared" si="3"/>
        <v>0</v>
      </c>
      <c r="O20" s="77">
        <f t="shared" si="3"/>
        <v>45775.16</v>
      </c>
      <c r="P20" s="98">
        <f t="shared" si="3"/>
        <v>3500</v>
      </c>
      <c r="Q20" s="78">
        <f t="shared" si="3"/>
        <v>0</v>
      </c>
      <c r="R20" s="77">
        <f t="shared" si="3"/>
        <v>3500</v>
      </c>
      <c r="S20" s="98">
        <f t="shared" si="3"/>
        <v>11000</v>
      </c>
      <c r="T20" s="78">
        <f t="shared" si="3"/>
        <v>0</v>
      </c>
      <c r="U20" s="77">
        <f t="shared" si="3"/>
        <v>15736.1</v>
      </c>
      <c r="V20" s="98">
        <f t="shared" si="3"/>
        <v>6000</v>
      </c>
      <c r="W20" s="78">
        <f t="shared" si="3"/>
        <v>0</v>
      </c>
      <c r="X20" s="77">
        <f t="shared" si="3"/>
        <v>10500</v>
      </c>
      <c r="Y20" s="98">
        <f t="shared" si="3"/>
        <v>5300</v>
      </c>
      <c r="Z20" s="78">
        <f t="shared" si="3"/>
        <v>0</v>
      </c>
      <c r="AA20" s="77">
        <f t="shared" si="3"/>
        <v>5390.5</v>
      </c>
      <c r="AB20" s="98">
        <f t="shared" si="3"/>
        <v>140000</v>
      </c>
      <c r="AC20" s="78">
        <f t="shared" si="3"/>
        <v>0</v>
      </c>
      <c r="AD20" s="77">
        <f t="shared" si="3"/>
        <v>146941.27</v>
      </c>
      <c r="AE20" s="98">
        <f t="shared" si="3"/>
        <v>99000</v>
      </c>
      <c r="AF20" s="78">
        <f t="shared" si="3"/>
        <v>0</v>
      </c>
      <c r="AG20" s="77">
        <f t="shared" si="3"/>
        <v>121380.04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52000</v>
      </c>
      <c r="AL20" s="78">
        <f t="shared" si="3"/>
        <v>0</v>
      </c>
      <c r="AM20" s="77">
        <f t="shared" si="3"/>
        <v>55441.74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21367.809999999998</v>
      </c>
      <c r="BJ20" s="78">
        <f t="shared" si="3"/>
        <v>0</v>
      </c>
      <c r="BK20" s="77">
        <f t="shared" si="3"/>
        <v>5000</v>
      </c>
      <c r="BL20" s="98">
        <f t="shared" si="3"/>
        <v>25123.720000000005</v>
      </c>
      <c r="BM20" s="78">
        <f t="shared" si="3"/>
        <v>0</v>
      </c>
      <c r="BN20" s="77">
        <f t="shared" si="3"/>
        <v>25123.720000000005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811011.53</v>
      </c>
      <c r="BW20" s="77">
        <f>BW10+BW11+BW12+BW13+BW14+BW15+BW16+BW17+BW18+BW19</f>
        <v>0</v>
      </c>
      <c r="BX20" s="95">
        <f>BX10+BX11+BX12+BX13+BX14+BX15+BX16+BX17+BX18+BX19</f>
        <v>988485.46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2500</v>
      </c>
      <c r="E24" s="89">
        <v>0</v>
      </c>
      <c r="F24" s="90">
        <v>7694.9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>
        <v>200000</v>
      </c>
      <c r="Q24" s="89">
        <v>0</v>
      </c>
      <c r="R24" s="101">
        <v>200000</v>
      </c>
      <c r="S24" s="97">
        <v>0</v>
      </c>
      <c r="T24" s="89">
        <v>0</v>
      </c>
      <c r="U24" s="101">
        <v>0</v>
      </c>
      <c r="V24" s="97">
        <v>0</v>
      </c>
      <c r="W24" s="89">
        <v>0</v>
      </c>
      <c r="X24" s="101">
        <v>0</v>
      </c>
      <c r="Y24" s="97">
        <v>60000</v>
      </c>
      <c r="Z24" s="89">
        <v>0</v>
      </c>
      <c r="AA24" s="101">
        <v>504590.99</v>
      </c>
      <c r="AB24" s="97">
        <v>35854.46</v>
      </c>
      <c r="AC24" s="89">
        <v>0</v>
      </c>
      <c r="AD24" s="101">
        <v>101044.95999999999</v>
      </c>
      <c r="AE24" s="97">
        <v>0</v>
      </c>
      <c r="AF24" s="89">
        <v>0</v>
      </c>
      <c r="AG24" s="101">
        <v>455.77</v>
      </c>
      <c r="AH24" s="97"/>
      <c r="AI24" s="89"/>
      <c r="AJ24" s="101"/>
      <c r="AK24" s="97">
        <v>19500</v>
      </c>
      <c r="AL24" s="89">
        <v>0</v>
      </c>
      <c r="AM24" s="101">
        <v>19500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317854.46</v>
      </c>
      <c r="BW24" s="77">
        <f t="shared" si="4"/>
        <v>0</v>
      </c>
      <c r="BX24" s="79">
        <f t="shared" si="4"/>
        <v>833286.62</v>
      </c>
    </row>
    <row r="25" spans="2:76" ht="15">
      <c r="B25" s="13">
        <v>203</v>
      </c>
      <c r="C25" s="25" t="s">
        <v>105</v>
      </c>
      <c r="D25" s="88">
        <v>500</v>
      </c>
      <c r="E25" s="89">
        <v>0</v>
      </c>
      <c r="F25" s="90">
        <v>500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>
        <v>0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500</v>
      </c>
      <c r="BW25" s="77">
        <f t="shared" si="4"/>
        <v>0</v>
      </c>
      <c r="BX25" s="79">
        <f t="shared" si="4"/>
        <v>500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3000</v>
      </c>
      <c r="E28" s="78">
        <f t="shared" si="5"/>
        <v>0</v>
      </c>
      <c r="F28" s="79">
        <f t="shared" si="5"/>
        <v>8194.9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200000</v>
      </c>
      <c r="Q28" s="78">
        <f t="shared" si="5"/>
        <v>0</v>
      </c>
      <c r="R28" s="77">
        <f t="shared" si="5"/>
        <v>200000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60000</v>
      </c>
      <c r="Z28" s="78">
        <f t="shared" si="5"/>
        <v>0</v>
      </c>
      <c r="AA28" s="77">
        <f t="shared" si="5"/>
        <v>504590.99</v>
      </c>
      <c r="AB28" s="98">
        <f t="shared" si="5"/>
        <v>35854.46</v>
      </c>
      <c r="AC28" s="78">
        <f t="shared" si="5"/>
        <v>0</v>
      </c>
      <c r="AD28" s="77">
        <f t="shared" si="5"/>
        <v>101044.95999999999</v>
      </c>
      <c r="AE28" s="98">
        <f t="shared" si="5"/>
        <v>0</v>
      </c>
      <c r="AF28" s="78">
        <f t="shared" si="5"/>
        <v>0</v>
      </c>
      <c r="AG28" s="77">
        <f t="shared" si="5"/>
        <v>455.77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19500</v>
      </c>
      <c r="AL28" s="78">
        <f t="shared" si="6"/>
        <v>0</v>
      </c>
      <c r="AM28" s="77">
        <f t="shared" si="6"/>
        <v>19500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318354.46</v>
      </c>
      <c r="BW28" s="77">
        <f>BW23+BW24+BW25+BW26+BW27</f>
        <v>0</v>
      </c>
      <c r="BX28" s="95">
        <f>BX23+BX24+BX25+BX26+BX27</f>
        <v>833786.62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14256.33</v>
      </c>
      <c r="BM40" s="89">
        <v>0</v>
      </c>
      <c r="BN40" s="101">
        <v>14256.33</v>
      </c>
      <c r="BO40" s="97"/>
      <c r="BP40" s="89"/>
      <c r="BQ40" s="101"/>
      <c r="BR40" s="97"/>
      <c r="BS40" s="89"/>
      <c r="BT40" s="101"/>
      <c r="BU40" s="76"/>
      <c r="BV40" s="85">
        <f t="shared" si="10"/>
        <v>14256.33</v>
      </c>
      <c r="BW40" s="77">
        <f t="shared" si="10"/>
        <v>0</v>
      </c>
      <c r="BX40" s="79">
        <f t="shared" si="10"/>
        <v>14256.33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14256.33</v>
      </c>
      <c r="BM42" s="78">
        <f t="shared" si="12"/>
        <v>0</v>
      </c>
      <c r="BN42" s="77">
        <f t="shared" si="12"/>
        <v>14256.33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14256.33</v>
      </c>
      <c r="BW42" s="77">
        <f>BW38+BW39+BW40+BW41</f>
        <v>0</v>
      </c>
      <c r="BX42" s="95">
        <f>BX38+BX39+BX40+BX41</f>
        <v>14256.33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500000</v>
      </c>
      <c r="BP45" s="89">
        <v>0</v>
      </c>
      <c r="BQ45" s="101">
        <v>500000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500000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500000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500000</v>
      </c>
      <c r="BP46" s="78">
        <f>BP45</f>
        <v>0</v>
      </c>
      <c r="BQ46" s="95">
        <f>BQ45</f>
        <v>500000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500000</v>
      </c>
      <c r="BW46" s="77">
        <f>BW45</f>
        <v>0</v>
      </c>
      <c r="BX46" s="95">
        <f>BX45</f>
        <v>500000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109549</v>
      </c>
      <c r="BS49" s="89">
        <v>0</v>
      </c>
      <c r="BT49" s="101">
        <v>115993.93000000001</v>
      </c>
      <c r="BU49" s="76"/>
      <c r="BV49" s="85">
        <f aca="true" t="shared" si="15" ref="BV49:BX50">D49+G49+J49+M49+P49+S49+V49+Y49+AB49+AE49+AH49+AK49+AN49+AQ49+AT49+AW49+AZ49+BC49+BF49+BI49+BL49+BO49+BR49</f>
        <v>109549</v>
      </c>
      <c r="BW49" s="77">
        <f t="shared" si="15"/>
        <v>0</v>
      </c>
      <c r="BX49" s="79">
        <f t="shared" si="15"/>
        <v>115993.93000000001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73400</v>
      </c>
      <c r="BS50" s="89">
        <v>0</v>
      </c>
      <c r="BT50" s="101">
        <v>100092.61</v>
      </c>
      <c r="BU50" s="76"/>
      <c r="BV50" s="85">
        <f t="shared" si="15"/>
        <v>73400</v>
      </c>
      <c r="BW50" s="77">
        <f t="shared" si="15"/>
        <v>0</v>
      </c>
      <c r="BX50" s="79">
        <f t="shared" si="15"/>
        <v>100092.61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182949</v>
      </c>
      <c r="BS51" s="78">
        <f>BS49+BS50</f>
        <v>0</v>
      </c>
      <c r="BT51" s="77">
        <f>BT49+BT50</f>
        <v>216086.54</v>
      </c>
      <c r="BU51" s="85"/>
      <c r="BV51" s="85">
        <f>BV49+BV50</f>
        <v>182949</v>
      </c>
      <c r="BW51" s="77">
        <f>BW49+BW50</f>
        <v>0</v>
      </c>
      <c r="BX51" s="95">
        <f>BX49+BX50</f>
        <v>216086.54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410820</v>
      </c>
      <c r="E53" s="86">
        <f t="shared" si="18"/>
        <v>0</v>
      </c>
      <c r="F53" s="86">
        <f t="shared" si="18"/>
        <v>561891.8300000001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39900</v>
      </c>
      <c r="N53" s="86">
        <f t="shared" si="18"/>
        <v>0</v>
      </c>
      <c r="O53" s="86">
        <f t="shared" si="18"/>
        <v>45775.16</v>
      </c>
      <c r="P53" s="86">
        <f t="shared" si="18"/>
        <v>203500</v>
      </c>
      <c r="Q53" s="86">
        <f t="shared" si="18"/>
        <v>0</v>
      </c>
      <c r="R53" s="86">
        <f t="shared" si="18"/>
        <v>203500</v>
      </c>
      <c r="S53" s="86">
        <f t="shared" si="18"/>
        <v>11000</v>
      </c>
      <c r="T53" s="86">
        <f t="shared" si="18"/>
        <v>0</v>
      </c>
      <c r="U53" s="86">
        <f t="shared" si="18"/>
        <v>15736.1</v>
      </c>
      <c r="V53" s="86">
        <f t="shared" si="18"/>
        <v>6000</v>
      </c>
      <c r="W53" s="86">
        <f t="shared" si="18"/>
        <v>0</v>
      </c>
      <c r="X53" s="86">
        <f t="shared" si="18"/>
        <v>10500</v>
      </c>
      <c r="Y53" s="86">
        <f t="shared" si="18"/>
        <v>65300</v>
      </c>
      <c r="Z53" s="86">
        <f t="shared" si="18"/>
        <v>0</v>
      </c>
      <c r="AA53" s="86">
        <f t="shared" si="18"/>
        <v>509981.49</v>
      </c>
      <c r="AB53" s="86">
        <f t="shared" si="18"/>
        <v>175854.46</v>
      </c>
      <c r="AC53" s="86">
        <f t="shared" si="18"/>
        <v>0</v>
      </c>
      <c r="AD53" s="86">
        <f t="shared" si="18"/>
        <v>247986.22999999998</v>
      </c>
      <c r="AE53" s="86">
        <f t="shared" si="18"/>
        <v>99000</v>
      </c>
      <c r="AF53" s="86">
        <f t="shared" si="18"/>
        <v>0</v>
      </c>
      <c r="AG53" s="86">
        <f t="shared" si="18"/>
        <v>121835.81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71500</v>
      </c>
      <c r="AL53" s="86">
        <f t="shared" si="19"/>
        <v>0</v>
      </c>
      <c r="AM53" s="86">
        <f t="shared" si="19"/>
        <v>74941.73999999999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21367.809999999998</v>
      </c>
      <c r="BJ53" s="86">
        <f t="shared" si="19"/>
        <v>0</v>
      </c>
      <c r="BK53" s="86">
        <f t="shared" si="19"/>
        <v>5000</v>
      </c>
      <c r="BL53" s="86">
        <f t="shared" si="19"/>
        <v>39380.05</v>
      </c>
      <c r="BM53" s="86">
        <f t="shared" si="19"/>
        <v>0</v>
      </c>
      <c r="BN53" s="86">
        <f t="shared" si="19"/>
        <v>39380.05</v>
      </c>
      <c r="BO53" s="86">
        <f t="shared" si="19"/>
        <v>500000</v>
      </c>
      <c r="BP53" s="86">
        <f t="shared" si="19"/>
        <v>0</v>
      </c>
      <c r="BQ53" s="86">
        <f t="shared" si="19"/>
        <v>500000</v>
      </c>
      <c r="BR53" s="86">
        <f t="shared" si="19"/>
        <v>182949</v>
      </c>
      <c r="BS53" s="86">
        <f t="shared" si="19"/>
        <v>0</v>
      </c>
      <c r="BT53" s="86">
        <f t="shared" si="19"/>
        <v>216086.54</v>
      </c>
      <c r="BU53" s="86">
        <f>BU8</f>
        <v>0</v>
      </c>
      <c r="BV53" s="102">
        <f>BV8+BV20+BV28+BV35+BV42+BV46+BV51</f>
        <v>1826571.32</v>
      </c>
      <c r="BW53" s="87">
        <f>BW20+BW28+BW35+BW42+BW46+BW51</f>
        <v>0</v>
      </c>
      <c r="BX53" s="87">
        <f>BX20+BX28+BX35+BX42+BX46+BX51</f>
        <v>2552614.95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136600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19000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155600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13000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13000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186190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35500</v>
      </c>
      <c r="N12" s="89">
        <v>0</v>
      </c>
      <c r="O12" s="90"/>
      <c r="P12" s="91">
        <v>0</v>
      </c>
      <c r="Q12" s="89">
        <v>0</v>
      </c>
      <c r="R12" s="90"/>
      <c r="S12" s="91">
        <v>11000</v>
      </c>
      <c r="T12" s="89">
        <v>0</v>
      </c>
      <c r="U12" s="90"/>
      <c r="V12" s="91"/>
      <c r="W12" s="89"/>
      <c r="X12" s="90"/>
      <c r="Y12" s="91">
        <v>1500</v>
      </c>
      <c r="Z12" s="89">
        <v>0</v>
      </c>
      <c r="AA12" s="90"/>
      <c r="AB12" s="91">
        <v>140000</v>
      </c>
      <c r="AC12" s="89">
        <v>0</v>
      </c>
      <c r="AD12" s="90"/>
      <c r="AE12" s="91">
        <v>78500</v>
      </c>
      <c r="AF12" s="89">
        <v>0</v>
      </c>
      <c r="AG12" s="90"/>
      <c r="AH12" s="91"/>
      <c r="AI12" s="89"/>
      <c r="AJ12" s="90"/>
      <c r="AK12" s="91">
        <v>12000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464690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41800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4500</v>
      </c>
      <c r="N13" s="89">
        <v>0</v>
      </c>
      <c r="O13" s="90"/>
      <c r="P13" s="91">
        <v>3500</v>
      </c>
      <c r="Q13" s="89">
        <v>0</v>
      </c>
      <c r="R13" s="90"/>
      <c r="S13" s="91"/>
      <c r="T13" s="89"/>
      <c r="U13" s="90"/>
      <c r="V13" s="91">
        <v>6000</v>
      </c>
      <c r="W13" s="89">
        <v>0</v>
      </c>
      <c r="X13" s="90"/>
      <c r="Y13" s="91">
        <v>2300</v>
      </c>
      <c r="Z13" s="89">
        <v>0</v>
      </c>
      <c r="AA13" s="90"/>
      <c r="AB13" s="91">
        <v>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40000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98100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500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23589.470000000005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24089.470000000005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13804.14</v>
      </c>
      <c r="BJ18" s="89">
        <v>0</v>
      </c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14304.14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24500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10000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34500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403090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40000</v>
      </c>
      <c r="N20" s="78">
        <f t="shared" si="1"/>
        <v>0</v>
      </c>
      <c r="O20" s="77">
        <f t="shared" si="1"/>
        <v>0</v>
      </c>
      <c r="P20" s="98">
        <f t="shared" si="1"/>
        <v>3500</v>
      </c>
      <c r="Q20" s="78">
        <f t="shared" si="1"/>
        <v>0</v>
      </c>
      <c r="R20" s="77">
        <f t="shared" si="1"/>
        <v>0</v>
      </c>
      <c r="S20" s="98">
        <f t="shared" si="1"/>
        <v>11000</v>
      </c>
      <c r="T20" s="78">
        <f t="shared" si="1"/>
        <v>0</v>
      </c>
      <c r="U20" s="77">
        <f t="shared" si="1"/>
        <v>0</v>
      </c>
      <c r="V20" s="98">
        <f t="shared" si="1"/>
        <v>6000</v>
      </c>
      <c r="W20" s="78">
        <f t="shared" si="1"/>
        <v>0</v>
      </c>
      <c r="X20" s="77">
        <f t="shared" si="1"/>
        <v>0</v>
      </c>
      <c r="Y20" s="98">
        <f t="shared" si="1"/>
        <v>3800</v>
      </c>
      <c r="Z20" s="78">
        <f t="shared" si="1"/>
        <v>0</v>
      </c>
      <c r="AA20" s="77">
        <f t="shared" si="1"/>
        <v>0</v>
      </c>
      <c r="AB20" s="98">
        <f t="shared" si="1"/>
        <v>140000</v>
      </c>
      <c r="AC20" s="78">
        <f t="shared" si="1"/>
        <v>0</v>
      </c>
      <c r="AD20" s="77">
        <f t="shared" si="1"/>
        <v>0</v>
      </c>
      <c r="AE20" s="98">
        <f t="shared" si="1"/>
        <v>97500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52000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23804.14</v>
      </c>
      <c r="BJ20" s="78">
        <f t="shared" si="1"/>
        <v>0</v>
      </c>
      <c r="BK20" s="77">
        <f t="shared" si="1"/>
        <v>0</v>
      </c>
      <c r="BL20" s="98">
        <f t="shared" si="1"/>
        <v>23589.470000000005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804283.61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2500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39047.98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18000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59547.98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500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500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3000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39047.98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18000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60047.98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14800.73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14800.73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14800.73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14800.73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500000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500000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109549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109549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73400</v>
      </c>
      <c r="BS50" s="89">
        <v>0</v>
      </c>
      <c r="BT50" s="101"/>
      <c r="BU50" s="76"/>
      <c r="BV50" s="85">
        <f t="shared" si="9"/>
        <v>73400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182949</v>
      </c>
      <c r="BS51" s="78">
        <f>BS49+BS50</f>
        <v>0</v>
      </c>
      <c r="BT51" s="77">
        <f>BT49+BT50</f>
        <v>0</v>
      </c>
      <c r="BU51" s="85"/>
      <c r="BV51" s="85">
        <f>BV49+BV50</f>
        <v>182949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406090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40000</v>
      </c>
      <c r="N53" s="86">
        <f t="shared" si="11"/>
        <v>0</v>
      </c>
      <c r="O53" s="86">
        <f t="shared" si="11"/>
        <v>0</v>
      </c>
      <c r="P53" s="86">
        <f t="shared" si="11"/>
        <v>3500</v>
      </c>
      <c r="Q53" s="86">
        <f t="shared" si="11"/>
        <v>0</v>
      </c>
      <c r="R53" s="86">
        <f t="shared" si="11"/>
        <v>0</v>
      </c>
      <c r="S53" s="86">
        <f t="shared" si="11"/>
        <v>11000</v>
      </c>
      <c r="T53" s="86">
        <f t="shared" si="11"/>
        <v>0</v>
      </c>
      <c r="U53" s="86">
        <f t="shared" si="11"/>
        <v>0</v>
      </c>
      <c r="V53" s="86">
        <f t="shared" si="11"/>
        <v>6000</v>
      </c>
      <c r="W53" s="86">
        <f t="shared" si="11"/>
        <v>0</v>
      </c>
      <c r="X53" s="86">
        <f t="shared" si="11"/>
        <v>0</v>
      </c>
      <c r="Y53" s="86">
        <f t="shared" si="11"/>
        <v>3800</v>
      </c>
      <c r="Z53" s="86">
        <f t="shared" si="11"/>
        <v>0</v>
      </c>
      <c r="AA53" s="86">
        <f t="shared" si="11"/>
        <v>0</v>
      </c>
      <c r="AB53" s="86">
        <f t="shared" si="11"/>
        <v>179047.98</v>
      </c>
      <c r="AC53" s="86">
        <f t="shared" si="11"/>
        <v>0</v>
      </c>
      <c r="AD53" s="86">
        <f t="shared" si="11"/>
        <v>0</v>
      </c>
      <c r="AE53" s="86">
        <f t="shared" si="11"/>
        <v>97500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70000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23804.14</v>
      </c>
      <c r="BJ53" s="86">
        <f t="shared" si="11"/>
        <v>0</v>
      </c>
      <c r="BK53" s="86">
        <f t="shared" si="11"/>
        <v>0</v>
      </c>
      <c r="BL53" s="86">
        <f t="shared" si="11"/>
        <v>38390.200000000004</v>
      </c>
      <c r="BM53" s="86">
        <f t="shared" si="11"/>
        <v>0</v>
      </c>
      <c r="BN53" s="86">
        <f t="shared" si="11"/>
        <v>0</v>
      </c>
      <c r="BO53" s="86">
        <f t="shared" si="11"/>
        <v>500000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182949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1562081.3199999998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136600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19000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155600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13000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13000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191490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35500</v>
      </c>
      <c r="N12" s="89">
        <v>0</v>
      </c>
      <c r="O12" s="90"/>
      <c r="P12" s="91">
        <v>0</v>
      </c>
      <c r="Q12" s="89">
        <v>0</v>
      </c>
      <c r="R12" s="90"/>
      <c r="S12" s="91">
        <v>11000</v>
      </c>
      <c r="T12" s="89">
        <v>0</v>
      </c>
      <c r="U12" s="90"/>
      <c r="V12" s="91"/>
      <c r="W12" s="89"/>
      <c r="X12" s="90"/>
      <c r="Y12" s="91">
        <v>1500</v>
      </c>
      <c r="Z12" s="89">
        <v>0</v>
      </c>
      <c r="AA12" s="90"/>
      <c r="AB12" s="91">
        <v>140000</v>
      </c>
      <c r="AC12" s="89">
        <v>0</v>
      </c>
      <c r="AD12" s="90"/>
      <c r="AE12" s="91">
        <v>78500</v>
      </c>
      <c r="AF12" s="89">
        <v>0</v>
      </c>
      <c r="AG12" s="90"/>
      <c r="AH12" s="91"/>
      <c r="AI12" s="89"/>
      <c r="AJ12" s="90"/>
      <c r="AK12" s="91">
        <v>12000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469990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41800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4500</v>
      </c>
      <c r="N13" s="89">
        <v>0</v>
      </c>
      <c r="O13" s="90"/>
      <c r="P13" s="91">
        <v>3500</v>
      </c>
      <c r="Q13" s="89">
        <v>0</v>
      </c>
      <c r="R13" s="90"/>
      <c r="S13" s="91"/>
      <c r="T13" s="89"/>
      <c r="U13" s="90"/>
      <c r="V13" s="91">
        <v>6000</v>
      </c>
      <c r="W13" s="89">
        <v>0</v>
      </c>
      <c r="X13" s="90"/>
      <c r="Y13" s="91">
        <v>2300</v>
      </c>
      <c r="Z13" s="89">
        <v>0</v>
      </c>
      <c r="AA13" s="90"/>
      <c r="AB13" s="91">
        <v>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40000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98100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500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23001.2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23501.2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17425.68</v>
      </c>
      <c r="BJ18" s="89">
        <v>0</v>
      </c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17925.68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27000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10000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37000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410890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40000</v>
      </c>
      <c r="N20" s="78">
        <f t="shared" si="1"/>
        <v>0</v>
      </c>
      <c r="O20" s="77">
        <f t="shared" si="1"/>
        <v>0</v>
      </c>
      <c r="P20" s="98">
        <f t="shared" si="1"/>
        <v>3500</v>
      </c>
      <c r="Q20" s="78">
        <f t="shared" si="1"/>
        <v>0</v>
      </c>
      <c r="R20" s="77">
        <f t="shared" si="1"/>
        <v>0</v>
      </c>
      <c r="S20" s="98">
        <f t="shared" si="1"/>
        <v>11000</v>
      </c>
      <c r="T20" s="78">
        <f t="shared" si="1"/>
        <v>0</v>
      </c>
      <c r="U20" s="77">
        <f t="shared" si="1"/>
        <v>0</v>
      </c>
      <c r="V20" s="98">
        <f t="shared" si="1"/>
        <v>6000</v>
      </c>
      <c r="W20" s="78">
        <f t="shared" si="1"/>
        <v>0</v>
      </c>
      <c r="X20" s="77">
        <f t="shared" si="1"/>
        <v>0</v>
      </c>
      <c r="Y20" s="98">
        <f t="shared" si="1"/>
        <v>3800</v>
      </c>
      <c r="Z20" s="78">
        <f t="shared" si="1"/>
        <v>0</v>
      </c>
      <c r="AA20" s="77">
        <f t="shared" si="1"/>
        <v>0</v>
      </c>
      <c r="AB20" s="98">
        <f t="shared" si="1"/>
        <v>140000</v>
      </c>
      <c r="AC20" s="78">
        <f t="shared" si="1"/>
        <v>0</v>
      </c>
      <c r="AD20" s="77">
        <f t="shared" si="1"/>
        <v>0</v>
      </c>
      <c r="AE20" s="98">
        <f t="shared" si="1"/>
        <v>97500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52000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27425.68</v>
      </c>
      <c r="BJ20" s="78">
        <f t="shared" si="1"/>
        <v>0</v>
      </c>
      <c r="BK20" s="77">
        <f t="shared" si="1"/>
        <v>0</v>
      </c>
      <c r="BL20" s="98">
        <f t="shared" si="1"/>
        <v>23001.2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815116.88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2500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33619.04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18000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54119.04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500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500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3000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33619.04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18000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54619.04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11896.400000000001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11896.400000000001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11896.400000000001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11896.400000000001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500000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500000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109549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109549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73400</v>
      </c>
      <c r="BS50" s="89">
        <v>0</v>
      </c>
      <c r="BT50" s="101"/>
      <c r="BU50" s="76"/>
      <c r="BV50" s="85">
        <f t="shared" si="9"/>
        <v>73400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182949</v>
      </c>
      <c r="BS51" s="78">
        <f>BS49+BS50</f>
        <v>0</v>
      </c>
      <c r="BT51" s="77">
        <f>BT49+BT50</f>
        <v>0</v>
      </c>
      <c r="BU51" s="85"/>
      <c r="BV51" s="85">
        <f>BV49+BV50</f>
        <v>182949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413890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40000</v>
      </c>
      <c r="N53" s="86">
        <f t="shared" si="11"/>
        <v>0</v>
      </c>
      <c r="O53" s="86">
        <f t="shared" si="11"/>
        <v>0</v>
      </c>
      <c r="P53" s="86">
        <f t="shared" si="11"/>
        <v>3500</v>
      </c>
      <c r="Q53" s="86">
        <f t="shared" si="11"/>
        <v>0</v>
      </c>
      <c r="R53" s="86">
        <f t="shared" si="11"/>
        <v>0</v>
      </c>
      <c r="S53" s="86">
        <f t="shared" si="11"/>
        <v>11000</v>
      </c>
      <c r="T53" s="86">
        <f t="shared" si="11"/>
        <v>0</v>
      </c>
      <c r="U53" s="86">
        <f t="shared" si="11"/>
        <v>0</v>
      </c>
      <c r="V53" s="86">
        <f t="shared" si="11"/>
        <v>6000</v>
      </c>
      <c r="W53" s="86">
        <f t="shared" si="11"/>
        <v>0</v>
      </c>
      <c r="X53" s="86">
        <f t="shared" si="11"/>
        <v>0</v>
      </c>
      <c r="Y53" s="86">
        <f t="shared" si="11"/>
        <v>3800</v>
      </c>
      <c r="Z53" s="86">
        <f t="shared" si="11"/>
        <v>0</v>
      </c>
      <c r="AA53" s="86">
        <f t="shared" si="11"/>
        <v>0</v>
      </c>
      <c r="AB53" s="86">
        <f t="shared" si="11"/>
        <v>173619.04</v>
      </c>
      <c r="AC53" s="86">
        <f t="shared" si="11"/>
        <v>0</v>
      </c>
      <c r="AD53" s="86">
        <f t="shared" si="11"/>
        <v>0</v>
      </c>
      <c r="AE53" s="86">
        <f t="shared" si="11"/>
        <v>97500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70000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27425.68</v>
      </c>
      <c r="BJ53" s="86">
        <f t="shared" si="11"/>
        <v>0</v>
      </c>
      <c r="BK53" s="86">
        <f t="shared" si="11"/>
        <v>0</v>
      </c>
      <c r="BL53" s="86">
        <f t="shared" si="11"/>
        <v>34897.600000000006</v>
      </c>
      <c r="BM53" s="86">
        <f t="shared" si="11"/>
        <v>0</v>
      </c>
      <c r="BN53" s="86">
        <f t="shared" si="11"/>
        <v>0</v>
      </c>
      <c r="BO53" s="86">
        <f t="shared" si="11"/>
        <v>500000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182949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1564581.32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2017-07-27T12:05:27Z</dcterms:modified>
  <cp:category/>
  <cp:version/>
  <cp:contentType/>
  <cp:contentStatus/>
</cp:coreProperties>
</file>