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<sst xmlns="http://schemas.openxmlformats.org/spreadsheetml/2006/main" count="870" uniqueCount="151">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</sst>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23626.2</v>
      </c>
      <c r="E5" s="38"/>
    </row>
    <row r="6" spans="2:5" ht="15">
      <c r="B6" s="8"/>
      <c r="C6" s="5" t="s">
        <v>5</v>
      </c>
      <c r="D6" s="39">
        <v>140812.61</v>
      </c>
      <c r="E6" s="40"/>
    </row>
    <row r="7" spans="2:5" ht="15">
      <c r="B7" s="8"/>
      <c r="C7" s="5" t="s">
        <v>6</v>
      </c>
      <c r="D7" s="39">
        <v>4500.000000000011</v>
      </c>
      <c r="E7" s="40"/>
    </row>
    <row r="8" spans="2:5" ht="15.75" thickBot="1">
      <c r="B8" s="9"/>
      <c r="C8" s="6" t="s">
        <v>7</v>
      </c>
      <c r="D8" s="41"/>
      <c r="E8" s="42">
        <v>508559.1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434920</v>
      </c>
      <c r="E10" s="45">
        <v>554637.26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56774</v>
      </c>
      <c r="E14" s="45">
        <v>56774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491694</v>
      </c>
      <c r="E16" s="51">
        <f>E10+E11+E12+E13+E14+E15</f>
        <v>611411.26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213383</v>
      </c>
      <c r="E18" s="45">
        <v>352300.88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213383</v>
      </c>
      <c r="E23" s="51">
        <f>E18+E19+E20+E21+E22</f>
        <v>352300.88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119300</v>
      </c>
      <c r="E25" s="45">
        <v>197754.13</v>
      </c>
    </row>
    <row r="26" spans="2:5" ht="15">
      <c r="B26" s="13">
        <v>30200</v>
      </c>
      <c r="C26" s="54" t="s">
        <v>28</v>
      </c>
      <c r="D26" s="39">
        <v>500</v>
      </c>
      <c r="E26" s="45">
        <v>500</v>
      </c>
    </row>
    <row r="27" spans="2:5" ht="15">
      <c r="B27" s="13">
        <v>30300</v>
      </c>
      <c r="C27" s="54" t="s">
        <v>29</v>
      </c>
      <c r="D27" s="39">
        <v>500</v>
      </c>
      <c r="E27" s="45">
        <v>585.5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42907.3</v>
      </c>
      <c r="E29" s="50">
        <v>53252.19</v>
      </c>
    </row>
    <row r="30" spans="2:5" ht="15.75" thickBot="1">
      <c r="B30" s="16">
        <v>30000</v>
      </c>
      <c r="C30" s="15" t="s">
        <v>32</v>
      </c>
      <c r="D30" s="48">
        <f>D25+D26+D27+D28+D29</f>
        <v>163207.3</v>
      </c>
      <c r="E30" s="51">
        <f>E25+E26+E27+E28+E29</f>
        <v>252091.82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378000</v>
      </c>
      <c r="E33" s="59">
        <v>558000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69052.6</v>
      </c>
      <c r="E35" s="45">
        <v>69052.6</v>
      </c>
    </row>
    <row r="36" spans="2:5" ht="15">
      <c r="B36" s="13">
        <v>40500</v>
      </c>
      <c r="C36" s="54" t="s">
        <v>39</v>
      </c>
      <c r="D36" s="49">
        <v>18000</v>
      </c>
      <c r="E36" s="50">
        <v>18000</v>
      </c>
    </row>
    <row r="37" spans="2:5" ht="15.75" thickBot="1">
      <c r="B37" s="16">
        <v>40000</v>
      </c>
      <c r="C37" s="15" t="s">
        <v>40</v>
      </c>
      <c r="D37" s="48">
        <f>D32+D33+D34+D35+D36</f>
        <v>465052.6</v>
      </c>
      <c r="E37" s="51">
        <f>E32+E33+E34+E35+E36</f>
        <v>645052.6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>
        <v>500000</v>
      </c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>
        <v>110549.23000000001</v>
      </c>
    </row>
    <row r="55" spans="2:5" ht="15">
      <c r="B55" s="13">
        <v>90200</v>
      </c>
      <c r="C55" s="54" t="s">
        <v>62</v>
      </c>
      <c r="D55" s="61">
        <v>98400</v>
      </c>
      <c r="E55" s="62">
        <v>104043.65</v>
      </c>
    </row>
    <row r="56" spans="2:5" ht="15.75" thickBot="1">
      <c r="B56" s="16">
        <v>90000</v>
      </c>
      <c r="C56" s="15" t="s">
        <v>63</v>
      </c>
      <c r="D56" s="48">
        <f>D54+D55</f>
        <v>207949</v>
      </c>
      <c r="E56" s="51">
        <f>E54+E55</f>
        <v>214592.88</v>
      </c>
    </row>
    <row r="57" spans="2:5" ht="16.5" thickBot="1" thickTop="1">
      <c r="B57" s="109" t="s">
        <v>64</v>
      </c>
      <c r="C57" s="110"/>
      <c r="D57" s="52">
        <f>D16+D23+D30+D37+D43+D49+D52+D56</f>
        <v>2041285.9</v>
      </c>
      <c r="E57" s="55">
        <f>E16+E23+E30+E37+E43+E49+E52+E56</f>
        <v>2575449.44</v>
      </c>
    </row>
    <row r="58" spans="2:5" ht="16.5" thickBot="1" thickTop="1">
      <c r="B58" s="109" t="s">
        <v>65</v>
      </c>
      <c r="C58" s="110"/>
      <c r="D58" s="52">
        <f>D57+D5+D6+D7+D8</f>
        <v>2210224.71</v>
      </c>
      <c r="E58" s="55">
        <f>E57+E5+E6+E7+E8</f>
        <v>3084008.54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428920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56774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485694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213383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213383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119300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34907.3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155207.3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63500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/>
    </row>
    <row r="55" spans="2:5" ht="15">
      <c r="B55" s="13">
        <v>90200</v>
      </c>
      <c r="C55" s="54" t="s">
        <v>62</v>
      </c>
      <c r="D55" s="61">
        <v>98400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207949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1625733.3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1625733.3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422920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56774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479694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213413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213413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119490</v>
      </c>
      <c r="E25" s="45"/>
    </row>
    <row r="26" spans="2:5" ht="15">
      <c r="B26" s="13">
        <v>30200</v>
      </c>
      <c r="C26" s="54" t="s">
        <v>28</v>
      </c>
      <c r="D26" s="39">
        <v>510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34963.45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155463.45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/>
    </row>
    <row r="55" spans="2:5" ht="15">
      <c r="B55" s="13">
        <v>90200</v>
      </c>
      <c r="C55" s="54" t="s">
        <v>62</v>
      </c>
      <c r="D55" s="61">
        <v>98400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207949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1560019.45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1560019.45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141073.47999999998</v>
      </c>
      <c r="E10" s="89">
        <v>0</v>
      </c>
      <c r="F10" s="90">
        <v>151662.84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22800</v>
      </c>
      <c r="AF10" s="89">
        <v>0</v>
      </c>
      <c r="AG10" s="90">
        <v>25490.730000000003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163873.47999999998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177153.57</v>
      </c>
    </row>
    <row r="11" spans="2:76" ht="15">
      <c r="B11" s="13">
        <v>102</v>
      </c>
      <c r="C11" s="25" t="s">
        <v>92</v>
      </c>
      <c r="D11" s="88">
        <v>15260</v>
      </c>
      <c r="E11" s="89">
        <v>0</v>
      </c>
      <c r="F11" s="90">
        <v>17363.23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15260</v>
      </c>
      <c r="BW11" s="77">
        <f t="shared" si="1"/>
        <v>0</v>
      </c>
      <c r="BX11" s="79">
        <f t="shared" si="2"/>
        <v>17363.23</v>
      </c>
    </row>
    <row r="12" spans="2:76" ht="15">
      <c r="B12" s="13">
        <v>103</v>
      </c>
      <c r="C12" s="25" t="s">
        <v>93</v>
      </c>
      <c r="D12" s="88">
        <v>201881.11000000002</v>
      </c>
      <c r="E12" s="89">
        <v>0</v>
      </c>
      <c r="F12" s="90">
        <v>234239.66</v>
      </c>
      <c r="G12" s="88"/>
      <c r="H12" s="89"/>
      <c r="I12" s="90"/>
      <c r="J12" s="97"/>
      <c r="K12" s="89"/>
      <c r="L12" s="101"/>
      <c r="M12" s="91">
        <v>33500</v>
      </c>
      <c r="N12" s="89">
        <v>0</v>
      </c>
      <c r="O12" s="90">
        <v>39304.600000000006</v>
      </c>
      <c r="P12" s="91">
        <v>0</v>
      </c>
      <c r="Q12" s="89">
        <v>0</v>
      </c>
      <c r="R12" s="90">
        <v>0</v>
      </c>
      <c r="S12" s="91">
        <v>11000</v>
      </c>
      <c r="T12" s="89">
        <v>0</v>
      </c>
      <c r="U12" s="90">
        <v>14857.31</v>
      </c>
      <c r="V12" s="91"/>
      <c r="W12" s="89"/>
      <c r="X12" s="90"/>
      <c r="Y12" s="91">
        <v>1500</v>
      </c>
      <c r="Z12" s="89">
        <v>0</v>
      </c>
      <c r="AA12" s="90">
        <v>1853.8</v>
      </c>
      <c r="AB12" s="91">
        <v>120000</v>
      </c>
      <c r="AC12" s="89">
        <v>0</v>
      </c>
      <c r="AD12" s="90">
        <v>147100.64</v>
      </c>
      <c r="AE12" s="91">
        <v>79000</v>
      </c>
      <c r="AF12" s="89">
        <v>0</v>
      </c>
      <c r="AG12" s="90">
        <v>91470.99</v>
      </c>
      <c r="AH12" s="91"/>
      <c r="AI12" s="89"/>
      <c r="AJ12" s="90"/>
      <c r="AK12" s="91">
        <v>12000</v>
      </c>
      <c r="AL12" s="89">
        <v>0</v>
      </c>
      <c r="AM12" s="90">
        <v>17332.92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458881.11</v>
      </c>
      <c r="BW12" s="77">
        <f t="shared" si="1"/>
        <v>0</v>
      </c>
      <c r="BX12" s="79">
        <f t="shared" si="2"/>
        <v>546159.92</v>
      </c>
    </row>
    <row r="13" spans="2:76" ht="15">
      <c r="B13" s="13">
        <v>104</v>
      </c>
      <c r="C13" s="25" t="s">
        <v>19</v>
      </c>
      <c r="D13" s="88">
        <v>21600</v>
      </c>
      <c r="E13" s="89">
        <v>0</v>
      </c>
      <c r="F13" s="90">
        <v>48625.149999999994</v>
      </c>
      <c r="G13" s="88"/>
      <c r="H13" s="89"/>
      <c r="I13" s="90"/>
      <c r="J13" s="97"/>
      <c r="K13" s="89"/>
      <c r="L13" s="101"/>
      <c r="M13" s="91">
        <v>3000</v>
      </c>
      <c r="N13" s="89">
        <v>0</v>
      </c>
      <c r="O13" s="90">
        <v>3000</v>
      </c>
      <c r="P13" s="91">
        <v>3500</v>
      </c>
      <c r="Q13" s="89">
        <v>0</v>
      </c>
      <c r="R13" s="90">
        <v>4700</v>
      </c>
      <c r="S13" s="91"/>
      <c r="T13" s="89"/>
      <c r="U13" s="90"/>
      <c r="V13" s="91">
        <v>6300</v>
      </c>
      <c r="W13" s="89">
        <v>0</v>
      </c>
      <c r="X13" s="90">
        <v>6300</v>
      </c>
      <c r="Y13" s="91">
        <v>2000</v>
      </c>
      <c r="Z13" s="89">
        <v>0</v>
      </c>
      <c r="AA13" s="90">
        <v>2000</v>
      </c>
      <c r="AB13" s="91">
        <v>0</v>
      </c>
      <c r="AC13" s="89">
        <v>0</v>
      </c>
      <c r="AD13" s="90">
        <v>866.42</v>
      </c>
      <c r="AE13" s="91"/>
      <c r="AF13" s="89"/>
      <c r="AG13" s="90"/>
      <c r="AH13" s="91"/>
      <c r="AI13" s="89"/>
      <c r="AJ13" s="90"/>
      <c r="AK13" s="91">
        <v>39500</v>
      </c>
      <c r="AL13" s="89">
        <v>0</v>
      </c>
      <c r="AM13" s="90">
        <v>39600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75900</v>
      </c>
      <c r="BW13" s="77">
        <f t="shared" si="1"/>
        <v>0</v>
      </c>
      <c r="BX13" s="79">
        <f t="shared" si="2"/>
        <v>105091.56999999999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>
        <v>500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24521.55</v>
      </c>
      <c r="BM16" s="89">
        <v>0</v>
      </c>
      <c r="BN16" s="90">
        <v>24521.55</v>
      </c>
      <c r="BO16" s="91"/>
      <c r="BP16" s="89"/>
      <c r="BQ16" s="90"/>
      <c r="BR16" s="97"/>
      <c r="BS16" s="89"/>
      <c r="BT16" s="101"/>
      <c r="BU16" s="76"/>
      <c r="BV16" s="85">
        <f t="shared" si="0"/>
        <v>25021.55</v>
      </c>
      <c r="BW16" s="77">
        <f t="shared" si="1"/>
        <v>0</v>
      </c>
      <c r="BX16" s="79">
        <f t="shared" si="2"/>
        <v>25021.55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1595.75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19172.25</v>
      </c>
      <c r="BJ18" s="89">
        <v>0</v>
      </c>
      <c r="BK18" s="101">
        <v>25985.15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20672.25</v>
      </c>
      <c r="BW18" s="77">
        <f t="shared" si="1"/>
        <v>0</v>
      </c>
      <c r="BX18" s="79">
        <f t="shared" si="2"/>
        <v>27580.9</v>
      </c>
    </row>
    <row r="19" spans="2:76" ht="15">
      <c r="B19" s="13">
        <v>110</v>
      </c>
      <c r="C19" s="25" t="s">
        <v>98</v>
      </c>
      <c r="D19" s="88">
        <v>29000</v>
      </c>
      <c r="E19" s="89">
        <v>0</v>
      </c>
      <c r="F19" s="90">
        <v>30842.51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39000</v>
      </c>
      <c r="BW19" s="77">
        <f t="shared" si="1"/>
        <v>0</v>
      </c>
      <c r="BX19" s="79">
        <f t="shared" si="2"/>
        <v>50842.509999999995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410814.58999999997</v>
      </c>
      <c r="E20" s="78">
        <f t="shared" si="3"/>
        <v>0</v>
      </c>
      <c r="F20" s="79">
        <f t="shared" si="3"/>
        <v>484829.14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36500</v>
      </c>
      <c r="N20" s="78">
        <f t="shared" si="3"/>
        <v>0</v>
      </c>
      <c r="O20" s="77">
        <f t="shared" si="3"/>
        <v>42304.600000000006</v>
      </c>
      <c r="P20" s="98">
        <f t="shared" si="3"/>
        <v>3500</v>
      </c>
      <c r="Q20" s="78">
        <f t="shared" si="3"/>
        <v>0</v>
      </c>
      <c r="R20" s="77">
        <f t="shared" si="3"/>
        <v>4700</v>
      </c>
      <c r="S20" s="98">
        <f t="shared" si="3"/>
        <v>11000</v>
      </c>
      <c r="T20" s="78">
        <f t="shared" si="3"/>
        <v>0</v>
      </c>
      <c r="U20" s="77">
        <f t="shared" si="3"/>
        <v>14857.31</v>
      </c>
      <c r="V20" s="98">
        <f t="shared" si="3"/>
        <v>6300</v>
      </c>
      <c r="W20" s="78">
        <f t="shared" si="3"/>
        <v>0</v>
      </c>
      <c r="X20" s="77">
        <f t="shared" si="3"/>
        <v>6300</v>
      </c>
      <c r="Y20" s="98">
        <f t="shared" si="3"/>
        <v>3500</v>
      </c>
      <c r="Z20" s="78">
        <f t="shared" si="3"/>
        <v>0</v>
      </c>
      <c r="AA20" s="77">
        <f t="shared" si="3"/>
        <v>3853.8</v>
      </c>
      <c r="AB20" s="98">
        <f t="shared" si="3"/>
        <v>120000</v>
      </c>
      <c r="AC20" s="78">
        <f t="shared" si="3"/>
        <v>0</v>
      </c>
      <c r="AD20" s="77">
        <f t="shared" si="3"/>
        <v>147967.06000000003</v>
      </c>
      <c r="AE20" s="98">
        <f t="shared" si="3"/>
        <v>101800</v>
      </c>
      <c r="AF20" s="78">
        <f t="shared" si="3"/>
        <v>0</v>
      </c>
      <c r="AG20" s="77">
        <f t="shared" si="3"/>
        <v>116961.72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51500</v>
      </c>
      <c r="AL20" s="78">
        <f t="shared" si="3"/>
        <v>0</v>
      </c>
      <c r="AM20" s="77">
        <f t="shared" si="3"/>
        <v>56932.92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29172.25</v>
      </c>
      <c r="BJ20" s="78">
        <f t="shared" si="3"/>
        <v>0</v>
      </c>
      <c r="BK20" s="77">
        <f t="shared" si="3"/>
        <v>45985.15</v>
      </c>
      <c r="BL20" s="98">
        <f t="shared" si="3"/>
        <v>24521.55</v>
      </c>
      <c r="BM20" s="78">
        <f t="shared" si="3"/>
        <v>0</v>
      </c>
      <c r="BN20" s="77">
        <f t="shared" si="3"/>
        <v>24521.55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798608.39</v>
      </c>
      <c r="BW20" s="77">
        <f>BW10+BW11+BW12+BW13+BW14+BW15+BW16+BW17+BW18+BW19</f>
        <v>0</v>
      </c>
      <c r="BX20" s="95">
        <f>BX10+BX11+BX12+BX13+BX14+BX15+BX16+BX17+BX18+BX19</f>
        <v>949213.2500000001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1000</v>
      </c>
      <c r="E24" s="89">
        <v>0</v>
      </c>
      <c r="F24" s="90">
        <v>11128.3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1427.4</v>
      </c>
      <c r="V24" s="97">
        <v>0</v>
      </c>
      <c r="W24" s="89">
        <v>0</v>
      </c>
      <c r="X24" s="101">
        <v>0</v>
      </c>
      <c r="Y24" s="97">
        <v>520994.61</v>
      </c>
      <c r="Z24" s="89">
        <v>0</v>
      </c>
      <c r="AA24" s="101">
        <v>563933.36</v>
      </c>
      <c r="AB24" s="97">
        <v>97662.9</v>
      </c>
      <c r="AC24" s="89">
        <v>0</v>
      </c>
      <c r="AD24" s="101">
        <v>103652.4</v>
      </c>
      <c r="AE24" s="97">
        <v>11818</v>
      </c>
      <c r="AF24" s="89">
        <v>0</v>
      </c>
      <c r="AG24" s="101">
        <v>11818</v>
      </c>
      <c r="AH24" s="97"/>
      <c r="AI24" s="89"/>
      <c r="AJ24" s="101"/>
      <c r="AK24" s="97">
        <v>56552.6</v>
      </c>
      <c r="AL24" s="89">
        <v>0</v>
      </c>
      <c r="AM24" s="101">
        <v>57449.299999999996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688028.11</v>
      </c>
      <c r="BW24" s="77">
        <f t="shared" si="4"/>
        <v>0</v>
      </c>
      <c r="BX24" s="79">
        <f t="shared" si="4"/>
        <v>749408.76</v>
      </c>
    </row>
    <row r="25" spans="2:76" ht="15">
      <c r="B25" s="13">
        <v>203</v>
      </c>
      <c r="C25" s="25" t="s">
        <v>105</v>
      </c>
      <c r="D25" s="88">
        <v>1000</v>
      </c>
      <c r="E25" s="89">
        <v>0</v>
      </c>
      <c r="F25" s="90">
        <v>1000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</v>
      </c>
      <c r="BW25" s="77">
        <f t="shared" si="4"/>
        <v>0</v>
      </c>
      <c r="BX25" s="79">
        <f t="shared" si="4"/>
        <v>1000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</v>
      </c>
      <c r="E28" s="78">
        <f t="shared" si="5"/>
        <v>0</v>
      </c>
      <c r="F28" s="79">
        <f t="shared" si="5"/>
        <v>12128.3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1427.4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520994.61</v>
      </c>
      <c r="Z28" s="78">
        <f t="shared" si="5"/>
        <v>0</v>
      </c>
      <c r="AA28" s="77">
        <f t="shared" si="5"/>
        <v>563933.36</v>
      </c>
      <c r="AB28" s="98">
        <f t="shared" si="5"/>
        <v>97662.9</v>
      </c>
      <c r="AC28" s="78">
        <f t="shared" si="5"/>
        <v>0</v>
      </c>
      <c r="AD28" s="77">
        <f t="shared" si="5"/>
        <v>103652.4</v>
      </c>
      <c r="AE28" s="98">
        <f t="shared" si="5"/>
        <v>11818</v>
      </c>
      <c r="AF28" s="78">
        <f t="shared" si="5"/>
        <v>0</v>
      </c>
      <c r="AG28" s="77">
        <f t="shared" si="5"/>
        <v>11818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56552.6</v>
      </c>
      <c r="AL28" s="78">
        <f t="shared" si="6"/>
        <v>0</v>
      </c>
      <c r="AM28" s="77">
        <f t="shared" si="6"/>
        <v>57449.299999999996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689028.11</v>
      </c>
      <c r="BW28" s="77">
        <f>BW23+BW24+BW25+BW26+BW27</f>
        <v>0</v>
      </c>
      <c r="BX28" s="95">
        <f>BX23+BX24+BX25+BX26+BX27</f>
        <v>750408.76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14639.21</v>
      </c>
      <c r="BM40" s="89">
        <v>0</v>
      </c>
      <c r="BN40" s="101">
        <v>14639.21</v>
      </c>
      <c r="BO40" s="97"/>
      <c r="BP40" s="89"/>
      <c r="BQ40" s="101"/>
      <c r="BR40" s="97"/>
      <c r="BS40" s="89"/>
      <c r="BT40" s="101"/>
      <c r="BU40" s="76"/>
      <c r="BV40" s="85">
        <f t="shared" si="10"/>
        <v>14639.21</v>
      </c>
      <c r="BW40" s="77">
        <f t="shared" si="10"/>
        <v>0</v>
      </c>
      <c r="BX40" s="79">
        <f t="shared" si="10"/>
        <v>14639.21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14639.21</v>
      </c>
      <c r="BM42" s="78">
        <f t="shared" si="12"/>
        <v>0</v>
      </c>
      <c r="BN42" s="77">
        <f t="shared" si="12"/>
        <v>14639.21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14639.21</v>
      </c>
      <c r="BW42" s="77">
        <f>BW38+BW39+BW40+BW41</f>
        <v>0</v>
      </c>
      <c r="BX42" s="95">
        <f>BX38+BX39+BX40+BX41</f>
        <v>14639.21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>
        <v>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</v>
      </c>
      <c r="BP46" s="78">
        <f>BP45</f>
        <v>0</v>
      </c>
      <c r="BQ46" s="95">
        <f>BQ45</f>
        <v>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>
        <v>109549.26</v>
      </c>
      <c r="BU49" s="76"/>
      <c r="BV49" s="85">
        <f aca="true" t="shared" si="15" ref="BV49:BX50">D49+G49+J49+M49+P49+S49+V49+Y49+AB49+AE49+AH49+AK49+AN49+AQ49+AT49+AW49+AZ49+BC49+BF49+BI49+BL49+BO49+BR49</f>
        <v>109549</v>
      </c>
      <c r="BW49" s="77">
        <f t="shared" si="15"/>
        <v>0</v>
      </c>
      <c r="BX49" s="79">
        <f t="shared" si="15"/>
        <v>109549.26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98400</v>
      </c>
      <c r="BS50" s="89">
        <v>0</v>
      </c>
      <c r="BT50" s="101">
        <v>102370.47</v>
      </c>
      <c r="BU50" s="76"/>
      <c r="BV50" s="85">
        <f t="shared" si="15"/>
        <v>98400</v>
      </c>
      <c r="BW50" s="77">
        <f t="shared" si="15"/>
        <v>0</v>
      </c>
      <c r="BX50" s="79">
        <f t="shared" si="15"/>
        <v>102370.47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207949</v>
      </c>
      <c r="BS51" s="78">
        <f>BS49+BS50</f>
        <v>0</v>
      </c>
      <c r="BT51" s="77">
        <f>BT49+BT50</f>
        <v>211919.72999999998</v>
      </c>
      <c r="BU51" s="85"/>
      <c r="BV51" s="85">
        <f>BV49+BV50</f>
        <v>207949</v>
      </c>
      <c r="BW51" s="77">
        <f>BW49+BW50</f>
        <v>0</v>
      </c>
      <c r="BX51" s="95">
        <f>BX49+BX50</f>
        <v>211919.72999999998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412814.58999999997</v>
      </c>
      <c r="E53" s="86">
        <f t="shared" si="18"/>
        <v>0</v>
      </c>
      <c r="F53" s="86">
        <f t="shared" si="18"/>
        <v>496957.44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36500</v>
      </c>
      <c r="N53" s="86">
        <f t="shared" si="18"/>
        <v>0</v>
      </c>
      <c r="O53" s="86">
        <f t="shared" si="18"/>
        <v>42304.600000000006</v>
      </c>
      <c r="P53" s="86">
        <f t="shared" si="18"/>
        <v>3500</v>
      </c>
      <c r="Q53" s="86">
        <f t="shared" si="18"/>
        <v>0</v>
      </c>
      <c r="R53" s="86">
        <f t="shared" si="18"/>
        <v>4700</v>
      </c>
      <c r="S53" s="86">
        <f t="shared" si="18"/>
        <v>11000</v>
      </c>
      <c r="T53" s="86">
        <f t="shared" si="18"/>
        <v>0</v>
      </c>
      <c r="U53" s="86">
        <f t="shared" si="18"/>
        <v>16284.71</v>
      </c>
      <c r="V53" s="86">
        <f t="shared" si="18"/>
        <v>6300</v>
      </c>
      <c r="W53" s="86">
        <f t="shared" si="18"/>
        <v>0</v>
      </c>
      <c r="X53" s="86">
        <f t="shared" si="18"/>
        <v>6300</v>
      </c>
      <c r="Y53" s="86">
        <f t="shared" si="18"/>
        <v>524494.61</v>
      </c>
      <c r="Z53" s="86">
        <f t="shared" si="18"/>
        <v>0</v>
      </c>
      <c r="AA53" s="86">
        <f t="shared" si="18"/>
        <v>567787.16</v>
      </c>
      <c r="AB53" s="86">
        <f t="shared" si="18"/>
        <v>217662.9</v>
      </c>
      <c r="AC53" s="86">
        <f t="shared" si="18"/>
        <v>0</v>
      </c>
      <c r="AD53" s="86">
        <f t="shared" si="18"/>
        <v>251619.46000000002</v>
      </c>
      <c r="AE53" s="86">
        <f t="shared" si="18"/>
        <v>113618</v>
      </c>
      <c r="AF53" s="86">
        <f t="shared" si="18"/>
        <v>0</v>
      </c>
      <c r="AG53" s="86">
        <f t="shared" si="18"/>
        <v>128779.72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108052.6</v>
      </c>
      <c r="AL53" s="86">
        <f t="shared" si="19"/>
        <v>0</v>
      </c>
      <c r="AM53" s="86">
        <f t="shared" si="19"/>
        <v>114382.22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29172.25</v>
      </c>
      <c r="BJ53" s="86">
        <f t="shared" si="19"/>
        <v>0</v>
      </c>
      <c r="BK53" s="86">
        <f t="shared" si="19"/>
        <v>45985.15</v>
      </c>
      <c r="BL53" s="86">
        <f t="shared" si="19"/>
        <v>39160.759999999995</v>
      </c>
      <c r="BM53" s="86">
        <f t="shared" si="19"/>
        <v>0</v>
      </c>
      <c r="BN53" s="86">
        <f t="shared" si="19"/>
        <v>39160.759999999995</v>
      </c>
      <c r="BO53" s="86">
        <f t="shared" si="19"/>
        <v>500000</v>
      </c>
      <c r="BP53" s="86">
        <f t="shared" si="19"/>
        <v>0</v>
      </c>
      <c r="BQ53" s="86">
        <f t="shared" si="19"/>
        <v>500000</v>
      </c>
      <c r="BR53" s="86">
        <f t="shared" si="19"/>
        <v>207949</v>
      </c>
      <c r="BS53" s="86">
        <f t="shared" si="19"/>
        <v>0</v>
      </c>
      <c r="BT53" s="86">
        <f t="shared" si="19"/>
        <v>211919.72999999998</v>
      </c>
      <c r="BU53" s="86">
        <f>BU8</f>
        <v>0</v>
      </c>
      <c r="BV53" s="102">
        <f>BV8+BV20+BV28+BV35+BV42+BV46+BV51</f>
        <v>2210224.71</v>
      </c>
      <c r="BW53" s="87">
        <f>BW20+BW28+BW35+BW42+BW46+BW51</f>
        <v>0</v>
      </c>
      <c r="BX53" s="87">
        <f>BX20+BX28+BX35+BX42+BX46+BX51</f>
        <v>2426180.95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121100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22800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143900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14010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14010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183770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33500</v>
      </c>
      <c r="N12" s="89">
        <v>0</v>
      </c>
      <c r="O12" s="90"/>
      <c r="P12" s="91">
        <v>0</v>
      </c>
      <c r="Q12" s="89">
        <v>0</v>
      </c>
      <c r="R12" s="90"/>
      <c r="S12" s="91">
        <v>11000</v>
      </c>
      <c r="T12" s="89">
        <v>0</v>
      </c>
      <c r="U12" s="90"/>
      <c r="V12" s="91"/>
      <c r="W12" s="89"/>
      <c r="X12" s="90"/>
      <c r="Y12" s="91">
        <v>1500</v>
      </c>
      <c r="Z12" s="89">
        <v>0</v>
      </c>
      <c r="AA12" s="90"/>
      <c r="AB12" s="91">
        <v>120000</v>
      </c>
      <c r="AC12" s="89">
        <v>0</v>
      </c>
      <c r="AD12" s="90"/>
      <c r="AE12" s="91">
        <v>74000</v>
      </c>
      <c r="AF12" s="89">
        <v>0</v>
      </c>
      <c r="AG12" s="90"/>
      <c r="AH12" s="91"/>
      <c r="AI12" s="89"/>
      <c r="AJ12" s="90"/>
      <c r="AK12" s="91">
        <v>12000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435770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27600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3300</v>
      </c>
      <c r="W13" s="89">
        <v>0</v>
      </c>
      <c r="X13" s="90"/>
      <c r="Y13" s="91">
        <v>2000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39500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78900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23781.320000000003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24281.320000000003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24201.04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25701.04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28000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376480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36500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11000</v>
      </c>
      <c r="T20" s="78">
        <f t="shared" si="1"/>
        <v>0</v>
      </c>
      <c r="U20" s="77">
        <f t="shared" si="1"/>
        <v>0</v>
      </c>
      <c r="V20" s="98">
        <f t="shared" si="1"/>
        <v>3300</v>
      </c>
      <c r="W20" s="78">
        <f t="shared" si="1"/>
        <v>0</v>
      </c>
      <c r="X20" s="77">
        <f t="shared" si="1"/>
        <v>0</v>
      </c>
      <c r="Y20" s="98">
        <f t="shared" si="1"/>
        <v>3500</v>
      </c>
      <c r="Z20" s="78">
        <f t="shared" si="1"/>
        <v>0</v>
      </c>
      <c r="AA20" s="77">
        <f t="shared" si="1"/>
        <v>0</v>
      </c>
      <c r="AB20" s="98">
        <f t="shared" si="1"/>
        <v>120000</v>
      </c>
      <c r="AC20" s="78">
        <f t="shared" si="1"/>
        <v>0</v>
      </c>
      <c r="AD20" s="77">
        <f t="shared" si="1"/>
        <v>0</v>
      </c>
      <c r="AE20" s="98">
        <f t="shared" si="1"/>
        <v>96800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51500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34201.04</v>
      </c>
      <c r="BJ20" s="78">
        <f t="shared" si="1"/>
        <v>0</v>
      </c>
      <c r="BK20" s="77">
        <f t="shared" si="1"/>
        <v>0</v>
      </c>
      <c r="BL20" s="98">
        <f t="shared" si="1"/>
        <v>23781.320000000003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760562.36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60000</v>
      </c>
      <c r="Z24" s="89">
        <v>0</v>
      </c>
      <c r="AA24" s="101"/>
      <c r="AB24" s="97">
        <v>78318.94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141818.94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60000</v>
      </c>
      <c r="Z28" s="78">
        <f t="shared" si="3"/>
        <v>0</v>
      </c>
      <c r="AA28" s="77">
        <f t="shared" si="3"/>
        <v>0</v>
      </c>
      <c r="AB28" s="98">
        <f t="shared" si="3"/>
        <v>78318.94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141818.94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15403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15403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15403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15403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109549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98400</v>
      </c>
      <c r="BS50" s="89">
        <v>0</v>
      </c>
      <c r="BT50" s="101"/>
      <c r="BU50" s="76"/>
      <c r="BV50" s="85">
        <f t="shared" si="9"/>
        <v>98400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207949</v>
      </c>
      <c r="BS51" s="78">
        <f>BS49+BS50</f>
        <v>0</v>
      </c>
      <c r="BT51" s="77">
        <f>BT49+BT50</f>
        <v>0</v>
      </c>
      <c r="BU51" s="85"/>
      <c r="BV51" s="85">
        <f>BV49+BV50</f>
        <v>207949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379480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36500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11000</v>
      </c>
      <c r="T53" s="86">
        <f t="shared" si="11"/>
        <v>0</v>
      </c>
      <c r="U53" s="86">
        <f t="shared" si="11"/>
        <v>0</v>
      </c>
      <c r="V53" s="86">
        <f t="shared" si="11"/>
        <v>3300</v>
      </c>
      <c r="W53" s="86">
        <f t="shared" si="11"/>
        <v>0</v>
      </c>
      <c r="X53" s="86">
        <f t="shared" si="11"/>
        <v>0</v>
      </c>
      <c r="Y53" s="86">
        <f t="shared" si="11"/>
        <v>63500</v>
      </c>
      <c r="Z53" s="86">
        <f t="shared" si="11"/>
        <v>0</v>
      </c>
      <c r="AA53" s="86">
        <f t="shared" si="11"/>
        <v>0</v>
      </c>
      <c r="AB53" s="86">
        <f t="shared" si="11"/>
        <v>198318.94</v>
      </c>
      <c r="AC53" s="86">
        <f t="shared" si="11"/>
        <v>0</v>
      </c>
      <c r="AD53" s="86">
        <f t="shared" si="11"/>
        <v>0</v>
      </c>
      <c r="AE53" s="86">
        <f t="shared" si="11"/>
        <v>96800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52000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34201.04</v>
      </c>
      <c r="BJ53" s="86">
        <f t="shared" si="11"/>
        <v>0</v>
      </c>
      <c r="BK53" s="86">
        <f t="shared" si="11"/>
        <v>0</v>
      </c>
      <c r="BL53" s="86">
        <f t="shared" si="11"/>
        <v>39184.32000000001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207949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1625733.3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121100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22800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143900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14010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14010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183790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33500</v>
      </c>
      <c r="N12" s="89">
        <v>0</v>
      </c>
      <c r="O12" s="90"/>
      <c r="P12" s="91">
        <v>0</v>
      </c>
      <c r="Q12" s="89">
        <v>0</v>
      </c>
      <c r="R12" s="90"/>
      <c r="S12" s="91">
        <v>11000</v>
      </c>
      <c r="T12" s="89">
        <v>0</v>
      </c>
      <c r="U12" s="90"/>
      <c r="V12" s="91"/>
      <c r="W12" s="89"/>
      <c r="X12" s="90"/>
      <c r="Y12" s="91">
        <v>1500</v>
      </c>
      <c r="Z12" s="89">
        <v>0</v>
      </c>
      <c r="AA12" s="90"/>
      <c r="AB12" s="91">
        <v>120000</v>
      </c>
      <c r="AC12" s="89">
        <v>0</v>
      </c>
      <c r="AD12" s="90"/>
      <c r="AE12" s="91">
        <v>74000</v>
      </c>
      <c r="AF12" s="89">
        <v>0</v>
      </c>
      <c r="AG12" s="90"/>
      <c r="AH12" s="91"/>
      <c r="AI12" s="89"/>
      <c r="AJ12" s="90"/>
      <c r="AK12" s="91">
        <v>12000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435790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27600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3300</v>
      </c>
      <c r="W13" s="89">
        <v>0</v>
      </c>
      <c r="X13" s="90"/>
      <c r="Y13" s="91">
        <v>2000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39530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78930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23034.210000000003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23534.210000000003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29635.38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31135.38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28000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376500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36500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11000</v>
      </c>
      <c r="T20" s="78">
        <f t="shared" si="1"/>
        <v>0</v>
      </c>
      <c r="U20" s="77">
        <f t="shared" si="1"/>
        <v>0</v>
      </c>
      <c r="V20" s="98">
        <f t="shared" si="1"/>
        <v>3300</v>
      </c>
      <c r="W20" s="78">
        <f t="shared" si="1"/>
        <v>0</v>
      </c>
      <c r="X20" s="77">
        <f t="shared" si="1"/>
        <v>0</v>
      </c>
      <c r="Y20" s="98">
        <f t="shared" si="1"/>
        <v>3500</v>
      </c>
      <c r="Z20" s="78">
        <f t="shared" si="1"/>
        <v>0</v>
      </c>
      <c r="AA20" s="77">
        <f t="shared" si="1"/>
        <v>0</v>
      </c>
      <c r="AB20" s="98">
        <f t="shared" si="1"/>
        <v>120000</v>
      </c>
      <c r="AC20" s="78">
        <f t="shared" si="1"/>
        <v>0</v>
      </c>
      <c r="AD20" s="77">
        <f t="shared" si="1"/>
        <v>0</v>
      </c>
      <c r="AE20" s="98">
        <f t="shared" si="1"/>
        <v>96800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51530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39635.380000000005</v>
      </c>
      <c r="BJ20" s="78">
        <f t="shared" si="1"/>
        <v>0</v>
      </c>
      <c r="BK20" s="77">
        <f t="shared" si="1"/>
        <v>0</v>
      </c>
      <c r="BL20" s="98">
        <f t="shared" si="1"/>
        <v>23034.210000000003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765299.59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67180.75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70680.75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67180.75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70680.75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16090.11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16090.11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16090.11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16090.11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109549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98400</v>
      </c>
      <c r="BS50" s="89">
        <v>0</v>
      </c>
      <c r="BT50" s="101"/>
      <c r="BU50" s="76"/>
      <c r="BV50" s="85">
        <f t="shared" si="9"/>
        <v>98400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207949</v>
      </c>
      <c r="BS51" s="78">
        <f>BS49+BS50</f>
        <v>0</v>
      </c>
      <c r="BT51" s="77">
        <f>BT49+BT50</f>
        <v>0</v>
      </c>
      <c r="BU51" s="85"/>
      <c r="BV51" s="85">
        <f>BV49+BV50</f>
        <v>207949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379500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36500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11000</v>
      </c>
      <c r="T53" s="86">
        <f t="shared" si="11"/>
        <v>0</v>
      </c>
      <c r="U53" s="86">
        <f t="shared" si="11"/>
        <v>0</v>
      </c>
      <c r="V53" s="86">
        <f t="shared" si="11"/>
        <v>3300</v>
      </c>
      <c r="W53" s="86">
        <f t="shared" si="11"/>
        <v>0</v>
      </c>
      <c r="X53" s="86">
        <f t="shared" si="11"/>
        <v>0</v>
      </c>
      <c r="Y53" s="86">
        <f t="shared" si="11"/>
        <v>3500</v>
      </c>
      <c r="Z53" s="86">
        <f t="shared" si="11"/>
        <v>0</v>
      </c>
      <c r="AA53" s="86">
        <f t="shared" si="11"/>
        <v>0</v>
      </c>
      <c r="AB53" s="86">
        <f t="shared" si="11"/>
        <v>187180.75</v>
      </c>
      <c r="AC53" s="86">
        <f t="shared" si="11"/>
        <v>0</v>
      </c>
      <c r="AD53" s="86">
        <f t="shared" si="11"/>
        <v>0</v>
      </c>
      <c r="AE53" s="86">
        <f t="shared" si="11"/>
        <v>96800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52030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39635.380000000005</v>
      </c>
      <c r="BJ53" s="86">
        <f t="shared" si="11"/>
        <v>0</v>
      </c>
      <c r="BK53" s="86">
        <f t="shared" si="11"/>
        <v>0</v>
      </c>
      <c r="BL53" s="86">
        <f t="shared" si="11"/>
        <v>39124.32000000001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207949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1560019.45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2017-03-16T11:45:11Z</dcterms:modified>
  <cp:category/>
  <cp:version/>
  <cp:contentType/>
  <cp:contentStatus/>
</cp:coreProperties>
</file>