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<sst xmlns="http://schemas.openxmlformats.org/spreadsheetml/2006/main" count="870" uniqueCount="151">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</sst>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2000000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3582000</v>
      </c>
      <c r="E10" s="45">
        <v>4789424.040000001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380000</v>
      </c>
      <c r="E14" s="45">
        <v>532595.94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3962000</v>
      </c>
      <c r="E16" s="51">
        <f>E10+E11+E12+E13+E14+E15</f>
        <v>5322019.98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142865.76</v>
      </c>
      <c r="E18" s="45">
        <v>288474.23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10187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142865.76</v>
      </c>
      <c r="E23" s="51">
        <f>E18+E19+E20+E21+E22</f>
        <v>298661.23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951726.7</v>
      </c>
      <c r="E25" s="45">
        <v>1158744.31</v>
      </c>
    </row>
    <row r="26" spans="2:5" ht="15">
      <c r="B26" s="13">
        <v>30200</v>
      </c>
      <c r="C26" s="54" t="s">
        <v>28</v>
      </c>
      <c r="D26" s="39">
        <v>30000</v>
      </c>
      <c r="E26" s="45">
        <v>32681.94</v>
      </c>
    </row>
    <row r="27" spans="2:5" ht="15">
      <c r="B27" s="13">
        <v>30300</v>
      </c>
      <c r="C27" s="54" t="s">
        <v>29</v>
      </c>
      <c r="D27" s="39">
        <v>50000</v>
      </c>
      <c r="E27" s="45">
        <v>50000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112550</v>
      </c>
      <c r="E29" s="50">
        <v>115019.2</v>
      </c>
    </row>
    <row r="30" spans="2:5" ht="15.75" thickBot="1">
      <c r="B30" s="16">
        <v>30000</v>
      </c>
      <c r="C30" s="15" t="s">
        <v>32</v>
      </c>
      <c r="D30" s="48">
        <f>D25+D26+D27+D28+D29</f>
        <v>1144276.7</v>
      </c>
      <c r="E30" s="51">
        <f>E25+E26+E27+E28+E29</f>
        <v>1356445.45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70000</v>
      </c>
      <c r="E33" s="59">
        <v>333610.07</v>
      </c>
    </row>
    <row r="34" spans="2:5" ht="15">
      <c r="B34" s="13">
        <v>40300</v>
      </c>
      <c r="C34" s="54" t="s">
        <v>37</v>
      </c>
      <c r="D34" s="61">
        <v>300000</v>
      </c>
      <c r="E34" s="45">
        <v>719892.8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127000</v>
      </c>
      <c r="E36" s="50">
        <v>127000</v>
      </c>
    </row>
    <row r="37" spans="2:5" ht="15.75" thickBot="1">
      <c r="B37" s="16">
        <v>40000</v>
      </c>
      <c r="C37" s="15" t="s">
        <v>40</v>
      </c>
      <c r="D37" s="48">
        <f>D32+D33+D34+D35+D36</f>
        <v>497000</v>
      </c>
      <c r="E37" s="51">
        <f>E32+E33+E34+E35+E36</f>
        <v>1180502.87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0</v>
      </c>
      <c r="E41" s="50">
        <v>119357.52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119357.52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160000</v>
      </c>
      <c r="E47" s="45">
        <v>160000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160000</v>
      </c>
      <c r="E49" s="51">
        <f>E45+E46+E47+E48</f>
        <v>160000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>
        <v>800000</v>
      </c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800000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>
        <v>1103994.92</v>
      </c>
    </row>
    <row r="55" spans="2:5" ht="15">
      <c r="B55" s="13">
        <v>90200</v>
      </c>
      <c r="C55" s="54" t="s">
        <v>62</v>
      </c>
      <c r="D55" s="61">
        <v>518000</v>
      </c>
      <c r="E55" s="62">
        <v>518512</v>
      </c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1622506.92</v>
      </c>
    </row>
    <row r="57" spans="2:5" ht="16.5" thickBot="1" thickTop="1">
      <c r="B57" s="109" t="s">
        <v>64</v>
      </c>
      <c r="C57" s="110"/>
      <c r="D57" s="52">
        <f>D16+D23+D30+D37+D43+D49+D52+D56</f>
        <v>8259342.46</v>
      </c>
      <c r="E57" s="55">
        <f>E16+E23+E30+E37+E43+E49+E52+E56</f>
        <v>10859493.97</v>
      </c>
    </row>
    <row r="58" spans="2:5" ht="16.5" thickBot="1" thickTop="1">
      <c r="B58" s="109" t="s">
        <v>65</v>
      </c>
      <c r="C58" s="110"/>
      <c r="D58" s="52">
        <f>D57+D5+D6+D7+D8</f>
        <v>8259342.46</v>
      </c>
      <c r="E58" s="55">
        <f>E57+E5+E6+E7+E8</f>
        <v>12859493.97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3562000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380000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3942000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139670.76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139670.76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924939.78</v>
      </c>
      <c r="E25" s="45"/>
    </row>
    <row r="26" spans="2:5" ht="15">
      <c r="B26" s="13">
        <v>30200</v>
      </c>
      <c r="C26" s="54" t="s">
        <v>28</v>
      </c>
      <c r="D26" s="39">
        <v>30000</v>
      </c>
      <c r="E26" s="45"/>
    </row>
    <row r="27" spans="2:5" ht="15">
      <c r="B27" s="13">
        <v>30300</v>
      </c>
      <c r="C27" s="54" t="s">
        <v>29</v>
      </c>
      <c r="D27" s="39">
        <v>50000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112550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1117489.78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300000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427000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7979360.54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7979360.54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3530000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380000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3910000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139670.76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139670.76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919160.78</v>
      </c>
      <c r="E25" s="45"/>
    </row>
    <row r="26" spans="2:5" ht="15">
      <c r="B26" s="13">
        <v>30200</v>
      </c>
      <c r="C26" s="54" t="s">
        <v>28</v>
      </c>
      <c r="D26" s="39">
        <v>30000</v>
      </c>
      <c r="E26" s="45"/>
    </row>
    <row r="27" spans="2:5" ht="15">
      <c r="B27" s="13">
        <v>30300</v>
      </c>
      <c r="C27" s="54" t="s">
        <v>29</v>
      </c>
      <c r="D27" s="39">
        <v>50000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112550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1111710.78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300000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427000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7941581.54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7941581.54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742130</v>
      </c>
      <c r="E10" s="89">
        <v>0</v>
      </c>
      <c r="F10" s="90">
        <v>905539.2</v>
      </c>
      <c r="G10" s="88"/>
      <c r="H10" s="89"/>
      <c r="I10" s="90"/>
      <c r="J10" s="97">
        <v>241750</v>
      </c>
      <c r="K10" s="89">
        <v>0</v>
      </c>
      <c r="L10" s="101">
        <v>284254.27</v>
      </c>
      <c r="M10" s="91">
        <v>0</v>
      </c>
      <c r="N10" s="89">
        <v>0</v>
      </c>
      <c r="O10" s="90">
        <v>0</v>
      </c>
      <c r="P10" s="91">
        <v>31400</v>
      </c>
      <c r="Q10" s="89">
        <v>0</v>
      </c>
      <c r="R10" s="90">
        <v>31400</v>
      </c>
      <c r="S10" s="91"/>
      <c r="T10" s="89"/>
      <c r="U10" s="90"/>
      <c r="V10" s="91"/>
      <c r="W10" s="89"/>
      <c r="X10" s="90"/>
      <c r="Y10" s="91">
        <v>130100</v>
      </c>
      <c r="Z10" s="89">
        <v>0</v>
      </c>
      <c r="AA10" s="90">
        <v>162362.96000000002</v>
      </c>
      <c r="AB10" s="91">
        <v>0</v>
      </c>
      <c r="AC10" s="89">
        <v>0</v>
      </c>
      <c r="AD10" s="90">
        <v>0</v>
      </c>
      <c r="AE10" s="91">
        <v>119150</v>
      </c>
      <c r="AF10" s="89">
        <v>0</v>
      </c>
      <c r="AG10" s="90">
        <v>142536.13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10000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1274530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1526092.56</v>
      </c>
    </row>
    <row r="11" spans="2:76" ht="15">
      <c r="B11" s="13">
        <v>102</v>
      </c>
      <c r="C11" s="25" t="s">
        <v>92</v>
      </c>
      <c r="D11" s="88">
        <v>106305</v>
      </c>
      <c r="E11" s="89">
        <v>0</v>
      </c>
      <c r="F11" s="90">
        <v>119732.48</v>
      </c>
      <c r="G11" s="88"/>
      <c r="H11" s="89"/>
      <c r="I11" s="90"/>
      <c r="J11" s="97">
        <v>320</v>
      </c>
      <c r="K11" s="89">
        <v>0</v>
      </c>
      <c r="L11" s="101">
        <v>320</v>
      </c>
      <c r="M11" s="91">
        <v>950</v>
      </c>
      <c r="N11" s="89">
        <v>0</v>
      </c>
      <c r="O11" s="90">
        <v>1026.09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>
        <v>285</v>
      </c>
      <c r="AI11" s="89">
        <v>0</v>
      </c>
      <c r="AJ11" s="90">
        <v>285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6500</v>
      </c>
      <c r="AU11" s="89">
        <v>0</v>
      </c>
      <c r="AV11" s="90">
        <v>13895.580000000002</v>
      </c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114360</v>
      </c>
      <c r="BW11" s="77">
        <f t="shared" si="1"/>
        <v>0</v>
      </c>
      <c r="BX11" s="79">
        <f t="shared" si="2"/>
        <v>135259.15</v>
      </c>
    </row>
    <row r="12" spans="2:76" ht="15">
      <c r="B12" s="13">
        <v>103</v>
      </c>
      <c r="C12" s="25" t="s">
        <v>93</v>
      </c>
      <c r="D12" s="88">
        <v>607896.6</v>
      </c>
      <c r="E12" s="89">
        <v>0</v>
      </c>
      <c r="F12" s="90">
        <v>941193.7999999998</v>
      </c>
      <c r="G12" s="88"/>
      <c r="H12" s="89"/>
      <c r="I12" s="90"/>
      <c r="J12" s="97">
        <v>14680</v>
      </c>
      <c r="K12" s="89">
        <v>0</v>
      </c>
      <c r="L12" s="101">
        <v>16576.35</v>
      </c>
      <c r="M12" s="91">
        <v>624750</v>
      </c>
      <c r="N12" s="89">
        <v>0</v>
      </c>
      <c r="O12" s="90">
        <v>832328.6</v>
      </c>
      <c r="P12" s="91">
        <v>44920</v>
      </c>
      <c r="Q12" s="89">
        <v>0</v>
      </c>
      <c r="R12" s="90">
        <v>90998.11</v>
      </c>
      <c r="S12" s="91">
        <v>33200</v>
      </c>
      <c r="T12" s="89">
        <v>0</v>
      </c>
      <c r="U12" s="90">
        <v>42511.100000000006</v>
      </c>
      <c r="V12" s="91">
        <v>1500</v>
      </c>
      <c r="W12" s="89">
        <v>0</v>
      </c>
      <c r="X12" s="90">
        <v>1866</v>
      </c>
      <c r="Y12" s="91">
        <v>29500</v>
      </c>
      <c r="Z12" s="89">
        <v>0</v>
      </c>
      <c r="AA12" s="90">
        <v>72380.70999999999</v>
      </c>
      <c r="AB12" s="91">
        <v>1022000</v>
      </c>
      <c r="AC12" s="89">
        <v>0</v>
      </c>
      <c r="AD12" s="90">
        <v>1190670.8499999999</v>
      </c>
      <c r="AE12" s="91">
        <v>299600</v>
      </c>
      <c r="AF12" s="89">
        <v>0</v>
      </c>
      <c r="AG12" s="90">
        <v>397057.17</v>
      </c>
      <c r="AH12" s="91">
        <v>6640</v>
      </c>
      <c r="AI12" s="89">
        <v>0</v>
      </c>
      <c r="AJ12" s="90">
        <v>29584.62</v>
      </c>
      <c r="AK12" s="91">
        <v>42700</v>
      </c>
      <c r="AL12" s="89">
        <v>0</v>
      </c>
      <c r="AM12" s="90">
        <v>54012.87</v>
      </c>
      <c r="AN12" s="91">
        <v>3000</v>
      </c>
      <c r="AO12" s="89">
        <v>0</v>
      </c>
      <c r="AP12" s="90">
        <v>7000</v>
      </c>
      <c r="AQ12" s="91">
        <v>14600</v>
      </c>
      <c r="AR12" s="89">
        <v>0</v>
      </c>
      <c r="AS12" s="90">
        <v>17020</v>
      </c>
      <c r="AT12" s="91">
        <v>0</v>
      </c>
      <c r="AU12" s="89">
        <v>0</v>
      </c>
      <c r="AV12" s="90">
        <v>36400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2744986.6</v>
      </c>
      <c r="BW12" s="77">
        <f t="shared" si="1"/>
        <v>0</v>
      </c>
      <c r="BX12" s="79">
        <f t="shared" si="2"/>
        <v>3729600.1799999997</v>
      </c>
    </row>
    <row r="13" spans="2:76" ht="15">
      <c r="B13" s="13">
        <v>104</v>
      </c>
      <c r="C13" s="25" t="s">
        <v>19</v>
      </c>
      <c r="D13" s="88">
        <v>57900</v>
      </c>
      <c r="E13" s="89">
        <v>0</v>
      </c>
      <c r="F13" s="90">
        <v>59806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32000</v>
      </c>
      <c r="N13" s="89">
        <v>0</v>
      </c>
      <c r="O13" s="90">
        <v>60796.57</v>
      </c>
      <c r="P13" s="91">
        <v>14000</v>
      </c>
      <c r="Q13" s="89">
        <v>0</v>
      </c>
      <c r="R13" s="90">
        <v>18778.62</v>
      </c>
      <c r="S13" s="91">
        <v>5800</v>
      </c>
      <c r="T13" s="89">
        <v>0</v>
      </c>
      <c r="U13" s="90">
        <v>22060</v>
      </c>
      <c r="V13" s="91">
        <v>7800</v>
      </c>
      <c r="W13" s="89">
        <v>0</v>
      </c>
      <c r="X13" s="90">
        <v>7800</v>
      </c>
      <c r="Y13" s="91">
        <v>0</v>
      </c>
      <c r="Z13" s="89">
        <v>0</v>
      </c>
      <c r="AA13" s="90">
        <v>0</v>
      </c>
      <c r="AB13" s="91">
        <v>86826</v>
      </c>
      <c r="AC13" s="89">
        <v>0</v>
      </c>
      <c r="AD13" s="90">
        <v>222573.55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267700</v>
      </c>
      <c r="AL13" s="89">
        <v>0</v>
      </c>
      <c r="AM13" s="90">
        <v>305034.63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472026</v>
      </c>
      <c r="BW13" s="77">
        <f t="shared" si="1"/>
        <v>0</v>
      </c>
      <c r="BX13" s="79">
        <f t="shared" si="2"/>
        <v>696849.37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24995</v>
      </c>
      <c r="E16" s="89">
        <v>0</v>
      </c>
      <c r="F16" s="90">
        <v>24995</v>
      </c>
      <c r="G16" s="88"/>
      <c r="H16" s="89"/>
      <c r="I16" s="90"/>
      <c r="J16" s="97"/>
      <c r="K16" s="89"/>
      <c r="L16" s="101"/>
      <c r="M16" s="91">
        <v>17615</v>
      </c>
      <c r="N16" s="89">
        <v>0</v>
      </c>
      <c r="O16" s="90">
        <v>17615</v>
      </c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13321</v>
      </c>
      <c r="AC16" s="89">
        <v>0</v>
      </c>
      <c r="AD16" s="90">
        <v>13321</v>
      </c>
      <c r="AE16" s="97">
        <v>42128</v>
      </c>
      <c r="AF16" s="89">
        <v>0</v>
      </c>
      <c r="AG16" s="101">
        <v>42128</v>
      </c>
      <c r="AH16" s="97"/>
      <c r="AI16" s="89"/>
      <c r="AJ16" s="101"/>
      <c r="AK16" s="97">
        <v>5521</v>
      </c>
      <c r="AL16" s="89">
        <v>0</v>
      </c>
      <c r="AM16" s="101">
        <v>5521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>
        <v>2975</v>
      </c>
      <c r="BA16" s="89">
        <v>0</v>
      </c>
      <c r="BB16" s="101">
        <v>2975</v>
      </c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106555</v>
      </c>
      <c r="BW16" s="77">
        <f t="shared" si="1"/>
        <v>0</v>
      </c>
      <c r="BX16" s="79">
        <f t="shared" si="2"/>
        <v>106555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21250</v>
      </c>
      <c r="E18" s="89">
        <v>0</v>
      </c>
      <c r="F18" s="90">
        <v>21250</v>
      </c>
      <c r="G18" s="88"/>
      <c r="H18" s="89"/>
      <c r="I18" s="90"/>
      <c r="J18" s="97"/>
      <c r="K18" s="89"/>
      <c r="L18" s="101"/>
      <c r="M18" s="97">
        <v>500</v>
      </c>
      <c r="N18" s="89">
        <v>0</v>
      </c>
      <c r="O18" s="101">
        <v>500</v>
      </c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21750</v>
      </c>
      <c r="BW18" s="77">
        <f t="shared" si="1"/>
        <v>0</v>
      </c>
      <c r="BX18" s="79">
        <f t="shared" si="2"/>
        <v>21750</v>
      </c>
    </row>
    <row r="19" spans="2:76" ht="15">
      <c r="B19" s="13">
        <v>110</v>
      </c>
      <c r="C19" s="25" t="s">
        <v>98</v>
      </c>
      <c r="D19" s="88">
        <v>122944</v>
      </c>
      <c r="E19" s="89">
        <v>0</v>
      </c>
      <c r="F19" s="90">
        <v>138987.19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260</v>
      </c>
      <c r="AI19" s="89">
        <v>0</v>
      </c>
      <c r="AJ19" s="101">
        <v>260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191168.86</v>
      </c>
      <c r="BJ19" s="89">
        <v>0</v>
      </c>
      <c r="BK19" s="101">
        <v>30000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314372.86</v>
      </c>
      <c r="BW19" s="77">
        <f t="shared" si="1"/>
        <v>0</v>
      </c>
      <c r="BX19" s="79">
        <f t="shared" si="2"/>
        <v>169247.19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1683420.6</v>
      </c>
      <c r="E20" s="78">
        <f t="shared" si="3"/>
        <v>0</v>
      </c>
      <c r="F20" s="79">
        <f t="shared" si="3"/>
        <v>2211503.67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256750</v>
      </c>
      <c r="K20" s="78">
        <f t="shared" si="3"/>
        <v>0</v>
      </c>
      <c r="L20" s="77">
        <f t="shared" si="3"/>
        <v>301150.62</v>
      </c>
      <c r="M20" s="98">
        <f t="shared" si="3"/>
        <v>675815</v>
      </c>
      <c r="N20" s="78">
        <f t="shared" si="3"/>
        <v>0</v>
      </c>
      <c r="O20" s="77">
        <f t="shared" si="3"/>
        <v>912266.2599999999</v>
      </c>
      <c r="P20" s="98">
        <f t="shared" si="3"/>
        <v>90320</v>
      </c>
      <c r="Q20" s="78">
        <f t="shared" si="3"/>
        <v>0</v>
      </c>
      <c r="R20" s="77">
        <f t="shared" si="3"/>
        <v>141176.73</v>
      </c>
      <c r="S20" s="98">
        <f t="shared" si="3"/>
        <v>39000</v>
      </c>
      <c r="T20" s="78">
        <f t="shared" si="3"/>
        <v>0</v>
      </c>
      <c r="U20" s="77">
        <f t="shared" si="3"/>
        <v>64571.100000000006</v>
      </c>
      <c r="V20" s="98">
        <f t="shared" si="3"/>
        <v>9300</v>
      </c>
      <c r="W20" s="78">
        <f t="shared" si="3"/>
        <v>0</v>
      </c>
      <c r="X20" s="77">
        <f t="shared" si="3"/>
        <v>9666</v>
      </c>
      <c r="Y20" s="98">
        <f t="shared" si="3"/>
        <v>159600</v>
      </c>
      <c r="Z20" s="78">
        <f t="shared" si="3"/>
        <v>0</v>
      </c>
      <c r="AA20" s="77">
        <f t="shared" si="3"/>
        <v>234743.67</v>
      </c>
      <c r="AB20" s="98">
        <f t="shared" si="3"/>
        <v>1122147</v>
      </c>
      <c r="AC20" s="78">
        <f t="shared" si="3"/>
        <v>0</v>
      </c>
      <c r="AD20" s="77">
        <f t="shared" si="3"/>
        <v>1426565.4</v>
      </c>
      <c r="AE20" s="98">
        <f t="shared" si="3"/>
        <v>460878</v>
      </c>
      <c r="AF20" s="78">
        <f t="shared" si="3"/>
        <v>0</v>
      </c>
      <c r="AG20" s="77">
        <f t="shared" si="3"/>
        <v>581721.3</v>
      </c>
      <c r="AH20" s="98">
        <f t="shared" si="3"/>
        <v>7185</v>
      </c>
      <c r="AI20" s="78">
        <f t="shared" si="3"/>
        <v>0</v>
      </c>
      <c r="AJ20" s="77">
        <f t="shared" si="3"/>
        <v>30129.62</v>
      </c>
      <c r="AK20" s="98">
        <f t="shared" si="3"/>
        <v>315921</v>
      </c>
      <c r="AL20" s="78">
        <f t="shared" si="3"/>
        <v>0</v>
      </c>
      <c r="AM20" s="77">
        <f t="shared" si="3"/>
        <v>364568.5</v>
      </c>
      <c r="AN20" s="98">
        <f t="shared" si="3"/>
        <v>3000</v>
      </c>
      <c r="AO20" s="78">
        <f t="shared" si="3"/>
        <v>0</v>
      </c>
      <c r="AP20" s="77">
        <f t="shared" si="3"/>
        <v>7000</v>
      </c>
      <c r="AQ20" s="98">
        <f t="shared" si="3"/>
        <v>14600</v>
      </c>
      <c r="AR20" s="78">
        <f t="shared" si="3"/>
        <v>0</v>
      </c>
      <c r="AS20" s="77">
        <f t="shared" si="3"/>
        <v>17020</v>
      </c>
      <c r="AT20" s="98">
        <f t="shared" si="3"/>
        <v>6500</v>
      </c>
      <c r="AU20" s="78">
        <f t="shared" si="3"/>
        <v>0</v>
      </c>
      <c r="AV20" s="77">
        <f t="shared" si="3"/>
        <v>50295.58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2975</v>
      </c>
      <c r="BA20" s="78">
        <f t="shared" si="3"/>
        <v>0</v>
      </c>
      <c r="BB20" s="77">
        <f t="shared" si="3"/>
        <v>2975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201168.86</v>
      </c>
      <c r="BJ20" s="78">
        <f t="shared" si="3"/>
        <v>0</v>
      </c>
      <c r="BK20" s="77">
        <f t="shared" si="3"/>
        <v>30000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5048580.46</v>
      </c>
      <c r="BW20" s="77">
        <f>BW10+BW11+BW12+BW13+BW14+BW15+BW16+BW17+BW18+BW19</f>
        <v>0</v>
      </c>
      <c r="BX20" s="95">
        <f>BX10+BX11+BX12+BX13+BX14+BX15+BX16+BX17+BX18+BX19</f>
        <v>6385353.45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296000</v>
      </c>
      <c r="E24" s="89">
        <v>0</v>
      </c>
      <c r="F24" s="90">
        <v>650497.01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90000</v>
      </c>
      <c r="N24" s="89">
        <v>0</v>
      </c>
      <c r="O24" s="101">
        <v>604160.04</v>
      </c>
      <c r="P24" s="97">
        <v>63000</v>
      </c>
      <c r="Q24" s="89">
        <v>0</v>
      </c>
      <c r="R24" s="101">
        <v>503077.5</v>
      </c>
      <c r="S24" s="97">
        <v>0</v>
      </c>
      <c r="T24" s="89">
        <v>0</v>
      </c>
      <c r="U24" s="101">
        <v>19999.64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95000</v>
      </c>
      <c r="AC24" s="89">
        <v>0</v>
      </c>
      <c r="AD24" s="101">
        <v>228106.81</v>
      </c>
      <c r="AE24" s="97">
        <v>81000</v>
      </c>
      <c r="AF24" s="89">
        <v>0</v>
      </c>
      <c r="AG24" s="101">
        <v>377859.48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218654.13</v>
      </c>
      <c r="AN24" s="97"/>
      <c r="AO24" s="89"/>
      <c r="AP24" s="101"/>
      <c r="AQ24" s="97">
        <v>0</v>
      </c>
      <c r="AR24" s="89">
        <v>0</v>
      </c>
      <c r="AS24" s="101">
        <v>2038.52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280802.32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625000</v>
      </c>
      <c r="BW24" s="77">
        <f t="shared" si="4"/>
        <v>0</v>
      </c>
      <c r="BX24" s="79">
        <f t="shared" si="4"/>
        <v>2885195.4499999997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>
        <v>32000</v>
      </c>
      <c r="AR25" s="89">
        <v>0</v>
      </c>
      <c r="AS25" s="101">
        <v>32000</v>
      </c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32000</v>
      </c>
      <c r="BW25" s="77">
        <f t="shared" si="4"/>
        <v>0</v>
      </c>
      <c r="BX25" s="79">
        <f t="shared" si="4"/>
        <v>32000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296000</v>
      </c>
      <c r="E28" s="78">
        <f t="shared" si="5"/>
        <v>0</v>
      </c>
      <c r="F28" s="79">
        <f t="shared" si="5"/>
        <v>650497.01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90000</v>
      </c>
      <c r="N28" s="78">
        <f t="shared" si="5"/>
        <v>0</v>
      </c>
      <c r="O28" s="77">
        <f t="shared" si="5"/>
        <v>604160.04</v>
      </c>
      <c r="P28" s="98">
        <f t="shared" si="5"/>
        <v>63000</v>
      </c>
      <c r="Q28" s="78">
        <f t="shared" si="5"/>
        <v>0</v>
      </c>
      <c r="R28" s="77">
        <f t="shared" si="5"/>
        <v>503077.5</v>
      </c>
      <c r="S28" s="98">
        <f t="shared" si="5"/>
        <v>0</v>
      </c>
      <c r="T28" s="78">
        <f t="shared" si="5"/>
        <v>0</v>
      </c>
      <c r="U28" s="77">
        <f t="shared" si="5"/>
        <v>19999.64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95000</v>
      </c>
      <c r="AC28" s="78">
        <f t="shared" si="5"/>
        <v>0</v>
      </c>
      <c r="AD28" s="77">
        <f t="shared" si="5"/>
        <v>228106.81</v>
      </c>
      <c r="AE28" s="98">
        <f t="shared" si="5"/>
        <v>81000</v>
      </c>
      <c r="AF28" s="78">
        <f t="shared" si="5"/>
        <v>0</v>
      </c>
      <c r="AG28" s="77">
        <f t="shared" si="5"/>
        <v>377859.48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218654.13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32000</v>
      </c>
      <c r="AR28" s="78">
        <f t="shared" si="6"/>
        <v>0</v>
      </c>
      <c r="AS28" s="77">
        <f t="shared" si="6"/>
        <v>34038.52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280802.32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657000</v>
      </c>
      <c r="BW28" s="77">
        <f>BW23+BW24+BW25+BW26+BW27</f>
        <v>0</v>
      </c>
      <c r="BX28" s="95">
        <f>BX23+BX24+BX25+BX26+BX27</f>
        <v>2917195.4499999997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>
        <v>0</v>
      </c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>
        <v>0</v>
      </c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>
        <v>0</v>
      </c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>
        <v>0</v>
      </c>
      <c r="BA33" s="89">
        <v>0</v>
      </c>
      <c r="BB33" s="101">
        <v>0</v>
      </c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15041</v>
      </c>
      <c r="BM39" s="89">
        <v>0</v>
      </c>
      <c r="BN39" s="101">
        <v>15041</v>
      </c>
      <c r="BO39" s="97"/>
      <c r="BP39" s="89"/>
      <c r="BQ39" s="101"/>
      <c r="BR39" s="97"/>
      <c r="BS39" s="89"/>
      <c r="BT39" s="101"/>
      <c r="BU39" s="76"/>
      <c r="BV39" s="85">
        <f t="shared" si="10"/>
        <v>15041</v>
      </c>
      <c r="BW39" s="77">
        <f t="shared" si="10"/>
        <v>0</v>
      </c>
      <c r="BX39" s="79">
        <f t="shared" si="10"/>
        <v>15041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185521</v>
      </c>
      <c r="BM40" s="89">
        <v>0</v>
      </c>
      <c r="BN40" s="101">
        <v>185521</v>
      </c>
      <c r="BO40" s="97"/>
      <c r="BP40" s="89"/>
      <c r="BQ40" s="101"/>
      <c r="BR40" s="97"/>
      <c r="BS40" s="89"/>
      <c r="BT40" s="101"/>
      <c r="BU40" s="76"/>
      <c r="BV40" s="85">
        <f t="shared" si="10"/>
        <v>185521</v>
      </c>
      <c r="BW40" s="77">
        <f t="shared" si="10"/>
        <v>0</v>
      </c>
      <c r="BX40" s="79">
        <f t="shared" si="10"/>
        <v>185521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200562</v>
      </c>
      <c r="BM42" s="78">
        <f t="shared" si="12"/>
        <v>0</v>
      </c>
      <c r="BN42" s="77">
        <f t="shared" si="12"/>
        <v>200562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200562</v>
      </c>
      <c r="BW42" s="77">
        <f>BW38+BW39+BW40+BW41</f>
        <v>0</v>
      </c>
      <c r="BX42" s="95">
        <f>BX38+BX39+BX40+BX41</f>
        <v>200562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>
        <v>800000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800000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800000</v>
      </c>
      <c r="BP46" s="78">
        <f>BP45</f>
        <v>0</v>
      </c>
      <c r="BQ46" s="95">
        <f>BQ45</f>
        <v>800000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800000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>
        <v>1102994.92</v>
      </c>
      <c r="BU49" s="76"/>
      <c r="BV49" s="85">
        <f aca="true" t="shared" si="15" ref="BV49:BX50">D49+G49+J49+M49+P49+S49+V49+Y49+AB49+AE49+AH49+AK49+AN49+AQ49+AT49+AW49+AZ49+BC49+BF49+BI49+BL49+BO49+BR49</f>
        <v>1035200</v>
      </c>
      <c r="BW49" s="77">
        <f t="shared" si="15"/>
        <v>0</v>
      </c>
      <c r="BX49" s="79">
        <f t="shared" si="15"/>
        <v>1102994.92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>
        <v>534569.5</v>
      </c>
      <c r="BU50" s="76"/>
      <c r="BV50" s="85">
        <f t="shared" si="15"/>
        <v>518000</v>
      </c>
      <c r="BW50" s="77">
        <f t="shared" si="15"/>
        <v>0</v>
      </c>
      <c r="BX50" s="79">
        <f t="shared" si="15"/>
        <v>534569.5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1637564.42</v>
      </c>
      <c r="BU51" s="85"/>
      <c r="BV51" s="85">
        <f>BV49+BV50</f>
        <v>1553200</v>
      </c>
      <c r="BW51" s="77">
        <f>BW49+BW50</f>
        <v>0</v>
      </c>
      <c r="BX51" s="95">
        <f>BX49+BX50</f>
        <v>1637564.42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1979420.6</v>
      </c>
      <c r="E53" s="86">
        <f t="shared" si="18"/>
        <v>0</v>
      </c>
      <c r="F53" s="86">
        <f t="shared" si="18"/>
        <v>2862000.6799999997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256750</v>
      </c>
      <c r="K53" s="86">
        <f t="shared" si="18"/>
        <v>0</v>
      </c>
      <c r="L53" s="86">
        <f t="shared" si="18"/>
        <v>301150.62</v>
      </c>
      <c r="M53" s="86">
        <f t="shared" si="18"/>
        <v>765815</v>
      </c>
      <c r="N53" s="86">
        <f t="shared" si="18"/>
        <v>0</v>
      </c>
      <c r="O53" s="86">
        <f t="shared" si="18"/>
        <v>1516426.2999999998</v>
      </c>
      <c r="P53" s="86">
        <f t="shared" si="18"/>
        <v>153320</v>
      </c>
      <c r="Q53" s="86">
        <f t="shared" si="18"/>
        <v>0</v>
      </c>
      <c r="R53" s="86">
        <f t="shared" si="18"/>
        <v>644254.23</v>
      </c>
      <c r="S53" s="86">
        <f t="shared" si="18"/>
        <v>39000</v>
      </c>
      <c r="T53" s="86">
        <f t="shared" si="18"/>
        <v>0</v>
      </c>
      <c r="U53" s="86">
        <f t="shared" si="18"/>
        <v>84570.74</v>
      </c>
      <c r="V53" s="86">
        <f t="shared" si="18"/>
        <v>9300</v>
      </c>
      <c r="W53" s="86">
        <f t="shared" si="18"/>
        <v>0</v>
      </c>
      <c r="X53" s="86">
        <f t="shared" si="18"/>
        <v>9666</v>
      </c>
      <c r="Y53" s="86">
        <f t="shared" si="18"/>
        <v>159600</v>
      </c>
      <c r="Z53" s="86">
        <f t="shared" si="18"/>
        <v>0</v>
      </c>
      <c r="AA53" s="86">
        <f t="shared" si="18"/>
        <v>234743.67</v>
      </c>
      <c r="AB53" s="86">
        <f t="shared" si="18"/>
        <v>1217147</v>
      </c>
      <c r="AC53" s="86">
        <f t="shared" si="18"/>
        <v>0</v>
      </c>
      <c r="AD53" s="86">
        <f t="shared" si="18"/>
        <v>1654672.21</v>
      </c>
      <c r="AE53" s="86">
        <f t="shared" si="18"/>
        <v>541878</v>
      </c>
      <c r="AF53" s="86">
        <f t="shared" si="18"/>
        <v>0</v>
      </c>
      <c r="AG53" s="86">
        <f t="shared" si="18"/>
        <v>959580.78</v>
      </c>
      <c r="AH53" s="86">
        <f t="shared" si="18"/>
        <v>7185</v>
      </c>
      <c r="AI53" s="86">
        <f t="shared" si="18"/>
        <v>0</v>
      </c>
      <c r="AJ53" s="86">
        <f aca="true" t="shared" si="19" ref="AJ53:BT53">AJ20+AJ28+AJ35+AJ42+AJ46+AJ51</f>
        <v>30129.62</v>
      </c>
      <c r="AK53" s="86">
        <f t="shared" si="19"/>
        <v>315921</v>
      </c>
      <c r="AL53" s="86">
        <f t="shared" si="19"/>
        <v>0</v>
      </c>
      <c r="AM53" s="86">
        <f t="shared" si="19"/>
        <v>583222.63</v>
      </c>
      <c r="AN53" s="86">
        <f t="shared" si="19"/>
        <v>3000</v>
      </c>
      <c r="AO53" s="86">
        <f t="shared" si="19"/>
        <v>0</v>
      </c>
      <c r="AP53" s="86">
        <f t="shared" si="19"/>
        <v>7000</v>
      </c>
      <c r="AQ53" s="86">
        <f t="shared" si="19"/>
        <v>46600</v>
      </c>
      <c r="AR53" s="86">
        <f t="shared" si="19"/>
        <v>0</v>
      </c>
      <c r="AS53" s="86">
        <f t="shared" si="19"/>
        <v>51058.52</v>
      </c>
      <c r="AT53" s="86">
        <f t="shared" si="19"/>
        <v>6500</v>
      </c>
      <c r="AU53" s="86">
        <f t="shared" si="19"/>
        <v>0</v>
      </c>
      <c r="AV53" s="86">
        <f t="shared" si="19"/>
        <v>50295.58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2975</v>
      </c>
      <c r="BA53" s="86">
        <f t="shared" si="19"/>
        <v>0</v>
      </c>
      <c r="BB53" s="86">
        <f t="shared" si="19"/>
        <v>283777.32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201168.86</v>
      </c>
      <c r="BJ53" s="86">
        <f t="shared" si="19"/>
        <v>0</v>
      </c>
      <c r="BK53" s="86">
        <f t="shared" si="19"/>
        <v>30000</v>
      </c>
      <c r="BL53" s="86">
        <f t="shared" si="19"/>
        <v>200562</v>
      </c>
      <c r="BM53" s="86">
        <f t="shared" si="19"/>
        <v>0</v>
      </c>
      <c r="BN53" s="86">
        <f t="shared" si="19"/>
        <v>200562</v>
      </c>
      <c r="BO53" s="86">
        <f t="shared" si="19"/>
        <v>800000</v>
      </c>
      <c r="BP53" s="86">
        <f t="shared" si="19"/>
        <v>0</v>
      </c>
      <c r="BQ53" s="86">
        <f t="shared" si="19"/>
        <v>800000</v>
      </c>
      <c r="BR53" s="86">
        <f t="shared" si="19"/>
        <v>1553200</v>
      </c>
      <c r="BS53" s="86">
        <f t="shared" si="19"/>
        <v>0</v>
      </c>
      <c r="BT53" s="86">
        <f t="shared" si="19"/>
        <v>1637564.42</v>
      </c>
      <c r="BU53" s="86">
        <f>BU8</f>
        <v>0</v>
      </c>
      <c r="BV53" s="102">
        <f>BV8+BV20+BV28+BV35+BV42+BV46+BV51</f>
        <v>8259342.46</v>
      </c>
      <c r="BW53" s="87">
        <f>BW20+BW28+BW35+BW42+BW46+BW51</f>
        <v>0</v>
      </c>
      <c r="BX53" s="87">
        <f>BX20+BX28+BX35+BX42+BX46+BX51</f>
        <v>11940675.32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736630</v>
      </c>
      <c r="E10" s="89">
        <v>0</v>
      </c>
      <c r="F10" s="90"/>
      <c r="G10" s="88"/>
      <c r="H10" s="89"/>
      <c r="I10" s="90"/>
      <c r="J10" s="97">
        <v>241750</v>
      </c>
      <c r="K10" s="89">
        <v>0</v>
      </c>
      <c r="L10" s="101"/>
      <c r="M10" s="91">
        <v>0</v>
      </c>
      <c r="N10" s="89">
        <v>0</v>
      </c>
      <c r="O10" s="90"/>
      <c r="P10" s="91">
        <v>31400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130100</v>
      </c>
      <c r="Z10" s="89">
        <v>0</v>
      </c>
      <c r="AA10" s="90"/>
      <c r="AB10" s="91">
        <v>0</v>
      </c>
      <c r="AC10" s="89">
        <v>0</v>
      </c>
      <c r="AD10" s="90"/>
      <c r="AE10" s="91">
        <v>119150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10000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1269030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104805</v>
      </c>
      <c r="E11" s="89">
        <v>0</v>
      </c>
      <c r="F11" s="90"/>
      <c r="G11" s="88"/>
      <c r="H11" s="89"/>
      <c r="I11" s="90"/>
      <c r="J11" s="97">
        <v>320</v>
      </c>
      <c r="K11" s="89">
        <v>0</v>
      </c>
      <c r="L11" s="101"/>
      <c r="M11" s="91">
        <v>950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>
        <v>285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106360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582396.6</v>
      </c>
      <c r="E12" s="89">
        <v>0</v>
      </c>
      <c r="F12" s="90"/>
      <c r="G12" s="88"/>
      <c r="H12" s="89"/>
      <c r="I12" s="90"/>
      <c r="J12" s="97">
        <v>14680</v>
      </c>
      <c r="K12" s="89">
        <v>0</v>
      </c>
      <c r="L12" s="101"/>
      <c r="M12" s="91">
        <v>624750</v>
      </c>
      <c r="N12" s="89">
        <v>0</v>
      </c>
      <c r="O12" s="90"/>
      <c r="P12" s="91">
        <v>44420</v>
      </c>
      <c r="Q12" s="89">
        <v>0</v>
      </c>
      <c r="R12" s="90"/>
      <c r="S12" s="91">
        <v>33200</v>
      </c>
      <c r="T12" s="89">
        <v>0</v>
      </c>
      <c r="U12" s="90"/>
      <c r="V12" s="91">
        <v>1500</v>
      </c>
      <c r="W12" s="89">
        <v>0</v>
      </c>
      <c r="X12" s="90"/>
      <c r="Y12" s="91">
        <v>24500</v>
      </c>
      <c r="Z12" s="89">
        <v>0</v>
      </c>
      <c r="AA12" s="90"/>
      <c r="AB12" s="91">
        <v>1022000</v>
      </c>
      <c r="AC12" s="89">
        <v>0</v>
      </c>
      <c r="AD12" s="90"/>
      <c r="AE12" s="91">
        <v>294000</v>
      </c>
      <c r="AF12" s="89">
        <v>0</v>
      </c>
      <c r="AG12" s="90"/>
      <c r="AH12" s="91">
        <v>6640</v>
      </c>
      <c r="AI12" s="89">
        <v>0</v>
      </c>
      <c r="AJ12" s="90"/>
      <c r="AK12" s="91">
        <v>42700</v>
      </c>
      <c r="AL12" s="89">
        <v>0</v>
      </c>
      <c r="AM12" s="90"/>
      <c r="AN12" s="91">
        <v>3000</v>
      </c>
      <c r="AO12" s="89">
        <v>0</v>
      </c>
      <c r="AP12" s="90"/>
      <c r="AQ12" s="91">
        <v>14600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2708386.6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57900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29500</v>
      </c>
      <c r="N13" s="89">
        <v>0</v>
      </c>
      <c r="O13" s="90"/>
      <c r="P13" s="91">
        <v>14000</v>
      </c>
      <c r="Q13" s="89">
        <v>0</v>
      </c>
      <c r="R13" s="90"/>
      <c r="S13" s="91">
        <v>5800</v>
      </c>
      <c r="T13" s="89">
        <v>0</v>
      </c>
      <c r="U13" s="90"/>
      <c r="V13" s="91">
        <v>7800</v>
      </c>
      <c r="W13" s="89">
        <v>0</v>
      </c>
      <c r="X13" s="90"/>
      <c r="Y13" s="91">
        <v>0</v>
      </c>
      <c r="Z13" s="89">
        <v>0</v>
      </c>
      <c r="AA13" s="90"/>
      <c r="AB13" s="91">
        <v>86826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267700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469526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30953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16741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12853</v>
      </c>
      <c r="AC16" s="89">
        <v>0</v>
      </c>
      <c r="AD16" s="90"/>
      <c r="AE16" s="97">
        <v>40343</v>
      </c>
      <c r="AF16" s="89">
        <v>0</v>
      </c>
      <c r="AG16" s="101"/>
      <c r="AH16" s="97"/>
      <c r="AI16" s="89"/>
      <c r="AJ16" s="101"/>
      <c r="AK16" s="97">
        <v>5337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>
        <v>2857</v>
      </c>
      <c r="BA16" s="89">
        <v>0</v>
      </c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109084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21250</v>
      </c>
      <c r="E18" s="89">
        <v>0</v>
      </c>
      <c r="F18" s="90"/>
      <c r="G18" s="88"/>
      <c r="H18" s="89"/>
      <c r="I18" s="90"/>
      <c r="J18" s="97"/>
      <c r="K18" s="89"/>
      <c r="L18" s="101"/>
      <c r="M18" s="97">
        <v>500</v>
      </c>
      <c r="N18" s="89">
        <v>0</v>
      </c>
      <c r="O18" s="101"/>
      <c r="P18" s="97">
        <v>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21750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115044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260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195002.94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310306.94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1648978.6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256750</v>
      </c>
      <c r="K20" s="78">
        <f t="shared" si="1"/>
        <v>0</v>
      </c>
      <c r="L20" s="77">
        <f t="shared" si="1"/>
        <v>0</v>
      </c>
      <c r="M20" s="98">
        <f t="shared" si="1"/>
        <v>672441</v>
      </c>
      <c r="N20" s="78">
        <f t="shared" si="1"/>
        <v>0</v>
      </c>
      <c r="O20" s="77">
        <f t="shared" si="1"/>
        <v>0</v>
      </c>
      <c r="P20" s="98">
        <f t="shared" si="1"/>
        <v>89820</v>
      </c>
      <c r="Q20" s="78">
        <f t="shared" si="1"/>
        <v>0</v>
      </c>
      <c r="R20" s="77">
        <f t="shared" si="1"/>
        <v>0</v>
      </c>
      <c r="S20" s="98">
        <f t="shared" si="1"/>
        <v>39000</v>
      </c>
      <c r="T20" s="78">
        <f t="shared" si="1"/>
        <v>0</v>
      </c>
      <c r="U20" s="77">
        <f t="shared" si="1"/>
        <v>0</v>
      </c>
      <c r="V20" s="98">
        <f t="shared" si="1"/>
        <v>9300</v>
      </c>
      <c r="W20" s="78">
        <f t="shared" si="1"/>
        <v>0</v>
      </c>
      <c r="X20" s="77">
        <f t="shared" si="1"/>
        <v>0</v>
      </c>
      <c r="Y20" s="98">
        <f t="shared" si="1"/>
        <v>154600</v>
      </c>
      <c r="Z20" s="78">
        <f t="shared" si="1"/>
        <v>0</v>
      </c>
      <c r="AA20" s="77">
        <f t="shared" si="1"/>
        <v>0</v>
      </c>
      <c r="AB20" s="98">
        <f t="shared" si="1"/>
        <v>1121679</v>
      </c>
      <c r="AC20" s="78">
        <f t="shared" si="1"/>
        <v>0</v>
      </c>
      <c r="AD20" s="77">
        <f t="shared" si="1"/>
        <v>0</v>
      </c>
      <c r="AE20" s="98">
        <f t="shared" si="1"/>
        <v>453493</v>
      </c>
      <c r="AF20" s="78">
        <f t="shared" si="1"/>
        <v>0</v>
      </c>
      <c r="AG20" s="77">
        <f t="shared" si="1"/>
        <v>0</v>
      </c>
      <c r="AH20" s="98">
        <f t="shared" si="1"/>
        <v>7185</v>
      </c>
      <c r="AI20" s="78">
        <f t="shared" si="1"/>
        <v>0</v>
      </c>
      <c r="AJ20" s="77">
        <f t="shared" si="1"/>
        <v>0</v>
      </c>
      <c r="AK20" s="98">
        <f t="shared" si="1"/>
        <v>315737</v>
      </c>
      <c r="AL20" s="78">
        <f t="shared" si="1"/>
        <v>0</v>
      </c>
      <c r="AM20" s="77">
        <f t="shared" si="1"/>
        <v>0</v>
      </c>
      <c r="AN20" s="98">
        <f t="shared" si="1"/>
        <v>3000</v>
      </c>
      <c r="AO20" s="78">
        <f t="shared" si="1"/>
        <v>0</v>
      </c>
      <c r="AP20" s="77">
        <f t="shared" si="1"/>
        <v>0</v>
      </c>
      <c r="AQ20" s="98">
        <f t="shared" si="1"/>
        <v>14600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2857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205002.94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4994443.54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66000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100000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99000</v>
      </c>
      <c r="AC24" s="89">
        <v>0</v>
      </c>
      <c r="AD24" s="101"/>
      <c r="AE24" s="97">
        <v>162000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427000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>
        <v>0</v>
      </c>
      <c r="AR25" s="89">
        <v>0</v>
      </c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66000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100000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99000</v>
      </c>
      <c r="AC28" s="78">
        <f t="shared" si="3"/>
        <v>0</v>
      </c>
      <c r="AD28" s="77">
        <f t="shared" si="3"/>
        <v>0</v>
      </c>
      <c r="AE28" s="98">
        <f t="shared" si="3"/>
        <v>162000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/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>
        <v>0</v>
      </c>
      <c r="BA33" s="89">
        <v>0</v>
      </c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15041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15041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189676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189676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204717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204717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0</v>
      </c>
      <c r="BU51" s="85"/>
      <c r="BV51" s="85">
        <f>BV49+BV50</f>
        <v>1553200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1714978.6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256750</v>
      </c>
      <c r="K53" s="86">
        <f t="shared" si="11"/>
        <v>0</v>
      </c>
      <c r="L53" s="86">
        <f t="shared" si="11"/>
        <v>0</v>
      </c>
      <c r="M53" s="86">
        <f t="shared" si="11"/>
        <v>772441</v>
      </c>
      <c r="N53" s="86">
        <f t="shared" si="11"/>
        <v>0</v>
      </c>
      <c r="O53" s="86">
        <f t="shared" si="11"/>
        <v>0</v>
      </c>
      <c r="P53" s="86">
        <f t="shared" si="11"/>
        <v>89820</v>
      </c>
      <c r="Q53" s="86">
        <f t="shared" si="11"/>
        <v>0</v>
      </c>
      <c r="R53" s="86">
        <f t="shared" si="11"/>
        <v>0</v>
      </c>
      <c r="S53" s="86">
        <f t="shared" si="11"/>
        <v>39000</v>
      </c>
      <c r="T53" s="86">
        <f t="shared" si="11"/>
        <v>0</v>
      </c>
      <c r="U53" s="86">
        <f t="shared" si="11"/>
        <v>0</v>
      </c>
      <c r="V53" s="86">
        <f t="shared" si="11"/>
        <v>9300</v>
      </c>
      <c r="W53" s="86">
        <f t="shared" si="11"/>
        <v>0</v>
      </c>
      <c r="X53" s="86">
        <f t="shared" si="11"/>
        <v>0</v>
      </c>
      <c r="Y53" s="86">
        <f t="shared" si="11"/>
        <v>154600</v>
      </c>
      <c r="Z53" s="86">
        <f t="shared" si="11"/>
        <v>0</v>
      </c>
      <c r="AA53" s="86">
        <f t="shared" si="11"/>
        <v>0</v>
      </c>
      <c r="AB53" s="86">
        <f t="shared" si="11"/>
        <v>1220679</v>
      </c>
      <c r="AC53" s="86">
        <f t="shared" si="11"/>
        <v>0</v>
      </c>
      <c r="AD53" s="86">
        <f t="shared" si="11"/>
        <v>0</v>
      </c>
      <c r="AE53" s="86">
        <f t="shared" si="11"/>
        <v>615493</v>
      </c>
      <c r="AF53" s="86">
        <f t="shared" si="11"/>
        <v>0</v>
      </c>
      <c r="AG53" s="86">
        <f t="shared" si="11"/>
        <v>0</v>
      </c>
      <c r="AH53" s="86">
        <f t="shared" si="11"/>
        <v>7185</v>
      </c>
      <c r="AI53" s="86">
        <f t="shared" si="11"/>
        <v>0</v>
      </c>
      <c r="AJ53" s="86">
        <f t="shared" si="11"/>
        <v>0</v>
      </c>
      <c r="AK53" s="86">
        <f t="shared" si="11"/>
        <v>315737</v>
      </c>
      <c r="AL53" s="86">
        <f t="shared" si="11"/>
        <v>0</v>
      </c>
      <c r="AM53" s="86">
        <f t="shared" si="11"/>
        <v>0</v>
      </c>
      <c r="AN53" s="86">
        <f t="shared" si="11"/>
        <v>3000</v>
      </c>
      <c r="AO53" s="86">
        <f t="shared" si="11"/>
        <v>0</v>
      </c>
      <c r="AP53" s="86">
        <f t="shared" si="11"/>
        <v>0</v>
      </c>
      <c r="AQ53" s="86">
        <f t="shared" si="11"/>
        <v>14600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2857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205002.94</v>
      </c>
      <c r="BJ53" s="86">
        <f t="shared" si="11"/>
        <v>0</v>
      </c>
      <c r="BK53" s="86">
        <f t="shared" si="11"/>
        <v>0</v>
      </c>
      <c r="BL53" s="86">
        <f t="shared" si="11"/>
        <v>204717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7979360.54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736630</v>
      </c>
      <c r="E10" s="89">
        <v>0</v>
      </c>
      <c r="F10" s="90"/>
      <c r="G10" s="88"/>
      <c r="H10" s="89"/>
      <c r="I10" s="90"/>
      <c r="J10" s="97">
        <v>241750</v>
      </c>
      <c r="K10" s="89">
        <v>0</v>
      </c>
      <c r="L10" s="101"/>
      <c r="M10" s="91">
        <v>0</v>
      </c>
      <c r="N10" s="89">
        <v>0</v>
      </c>
      <c r="O10" s="90"/>
      <c r="P10" s="91">
        <v>31400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141300</v>
      </c>
      <c r="Z10" s="89">
        <v>0</v>
      </c>
      <c r="AA10" s="90"/>
      <c r="AB10" s="91">
        <v>0</v>
      </c>
      <c r="AC10" s="89">
        <v>0</v>
      </c>
      <c r="AD10" s="90"/>
      <c r="AE10" s="91">
        <v>119150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20000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1290230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105675</v>
      </c>
      <c r="E11" s="89">
        <v>0</v>
      </c>
      <c r="F11" s="90"/>
      <c r="G11" s="88"/>
      <c r="H11" s="89"/>
      <c r="I11" s="90"/>
      <c r="J11" s="97">
        <v>320</v>
      </c>
      <c r="K11" s="89">
        <v>0</v>
      </c>
      <c r="L11" s="101"/>
      <c r="M11" s="91">
        <v>950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>
        <v>285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107230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584396.6</v>
      </c>
      <c r="E12" s="89">
        <v>0</v>
      </c>
      <c r="F12" s="90"/>
      <c r="G12" s="88"/>
      <c r="H12" s="89"/>
      <c r="I12" s="90"/>
      <c r="J12" s="97">
        <v>14680</v>
      </c>
      <c r="K12" s="89">
        <v>0</v>
      </c>
      <c r="L12" s="101"/>
      <c r="M12" s="91">
        <v>624750</v>
      </c>
      <c r="N12" s="89">
        <v>0</v>
      </c>
      <c r="O12" s="90"/>
      <c r="P12" s="91">
        <v>44420</v>
      </c>
      <c r="Q12" s="89">
        <v>0</v>
      </c>
      <c r="R12" s="90"/>
      <c r="S12" s="91">
        <v>33200</v>
      </c>
      <c r="T12" s="89">
        <v>0</v>
      </c>
      <c r="U12" s="90"/>
      <c r="V12" s="91">
        <v>1500</v>
      </c>
      <c r="W12" s="89">
        <v>0</v>
      </c>
      <c r="X12" s="90"/>
      <c r="Y12" s="91">
        <v>24500</v>
      </c>
      <c r="Z12" s="89">
        <v>0</v>
      </c>
      <c r="AA12" s="90"/>
      <c r="AB12" s="91">
        <v>1022000</v>
      </c>
      <c r="AC12" s="89">
        <v>0</v>
      </c>
      <c r="AD12" s="90"/>
      <c r="AE12" s="91">
        <v>304000</v>
      </c>
      <c r="AF12" s="89">
        <v>0</v>
      </c>
      <c r="AG12" s="90"/>
      <c r="AH12" s="91">
        <v>6640</v>
      </c>
      <c r="AI12" s="89">
        <v>0</v>
      </c>
      <c r="AJ12" s="90"/>
      <c r="AK12" s="91">
        <v>42700</v>
      </c>
      <c r="AL12" s="89">
        <v>0</v>
      </c>
      <c r="AM12" s="90"/>
      <c r="AN12" s="91">
        <v>3000</v>
      </c>
      <c r="AO12" s="89">
        <v>0</v>
      </c>
      <c r="AP12" s="90"/>
      <c r="AQ12" s="91">
        <v>14600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2720386.6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57900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29500</v>
      </c>
      <c r="N13" s="89">
        <v>0</v>
      </c>
      <c r="O13" s="90"/>
      <c r="P13" s="91">
        <v>14000</v>
      </c>
      <c r="Q13" s="89">
        <v>0</v>
      </c>
      <c r="R13" s="90"/>
      <c r="S13" s="91">
        <v>5800</v>
      </c>
      <c r="T13" s="89">
        <v>0</v>
      </c>
      <c r="U13" s="90"/>
      <c r="V13" s="91">
        <v>7800</v>
      </c>
      <c r="W13" s="89">
        <v>0</v>
      </c>
      <c r="X13" s="90"/>
      <c r="Y13" s="91">
        <v>0</v>
      </c>
      <c r="Z13" s="89">
        <v>0</v>
      </c>
      <c r="AA13" s="90"/>
      <c r="AB13" s="91">
        <v>86826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267700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469526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29950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15886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12368</v>
      </c>
      <c r="AC16" s="89">
        <v>0</v>
      </c>
      <c r="AD16" s="90"/>
      <c r="AE16" s="97">
        <v>38577</v>
      </c>
      <c r="AF16" s="89">
        <v>0</v>
      </c>
      <c r="AG16" s="101"/>
      <c r="AH16" s="97"/>
      <c r="AI16" s="89"/>
      <c r="AJ16" s="101"/>
      <c r="AK16" s="97">
        <v>5145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>
        <v>2737</v>
      </c>
      <c r="BA16" s="89">
        <v>0</v>
      </c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104663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21250</v>
      </c>
      <c r="E18" s="89">
        <v>0</v>
      </c>
      <c r="F18" s="90"/>
      <c r="G18" s="88"/>
      <c r="H18" s="89"/>
      <c r="I18" s="90"/>
      <c r="J18" s="97"/>
      <c r="K18" s="89"/>
      <c r="L18" s="101"/>
      <c r="M18" s="97">
        <v>500</v>
      </c>
      <c r="N18" s="89">
        <v>0</v>
      </c>
      <c r="O18" s="101"/>
      <c r="P18" s="97">
        <v>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21750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115044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260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195002.94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310306.94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1650845.6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256750</v>
      </c>
      <c r="K20" s="78">
        <f t="shared" si="1"/>
        <v>0</v>
      </c>
      <c r="L20" s="77">
        <f t="shared" si="1"/>
        <v>0</v>
      </c>
      <c r="M20" s="98">
        <f t="shared" si="1"/>
        <v>671586</v>
      </c>
      <c r="N20" s="78">
        <f t="shared" si="1"/>
        <v>0</v>
      </c>
      <c r="O20" s="77">
        <f t="shared" si="1"/>
        <v>0</v>
      </c>
      <c r="P20" s="98">
        <f t="shared" si="1"/>
        <v>89820</v>
      </c>
      <c r="Q20" s="78">
        <f t="shared" si="1"/>
        <v>0</v>
      </c>
      <c r="R20" s="77">
        <f t="shared" si="1"/>
        <v>0</v>
      </c>
      <c r="S20" s="98">
        <f t="shared" si="1"/>
        <v>39000</v>
      </c>
      <c r="T20" s="78">
        <f t="shared" si="1"/>
        <v>0</v>
      </c>
      <c r="U20" s="77">
        <f t="shared" si="1"/>
        <v>0</v>
      </c>
      <c r="V20" s="98">
        <f t="shared" si="1"/>
        <v>9300</v>
      </c>
      <c r="W20" s="78">
        <f t="shared" si="1"/>
        <v>0</v>
      </c>
      <c r="X20" s="77">
        <f t="shared" si="1"/>
        <v>0</v>
      </c>
      <c r="Y20" s="98">
        <f t="shared" si="1"/>
        <v>165800</v>
      </c>
      <c r="Z20" s="78">
        <f t="shared" si="1"/>
        <v>0</v>
      </c>
      <c r="AA20" s="77">
        <f t="shared" si="1"/>
        <v>0</v>
      </c>
      <c r="AB20" s="98">
        <f t="shared" si="1"/>
        <v>1121194</v>
      </c>
      <c r="AC20" s="78">
        <f t="shared" si="1"/>
        <v>0</v>
      </c>
      <c r="AD20" s="77">
        <f t="shared" si="1"/>
        <v>0</v>
      </c>
      <c r="AE20" s="98">
        <f t="shared" si="1"/>
        <v>461727</v>
      </c>
      <c r="AF20" s="78">
        <f t="shared" si="1"/>
        <v>0</v>
      </c>
      <c r="AG20" s="77">
        <f t="shared" si="1"/>
        <v>0</v>
      </c>
      <c r="AH20" s="98">
        <f t="shared" si="1"/>
        <v>7185</v>
      </c>
      <c r="AI20" s="78">
        <f t="shared" si="1"/>
        <v>0</v>
      </c>
      <c r="AJ20" s="77">
        <f t="shared" si="1"/>
        <v>0</v>
      </c>
      <c r="AK20" s="98">
        <f t="shared" si="1"/>
        <v>315545</v>
      </c>
      <c r="AL20" s="78">
        <f t="shared" si="1"/>
        <v>0</v>
      </c>
      <c r="AM20" s="77">
        <f t="shared" si="1"/>
        <v>0</v>
      </c>
      <c r="AN20" s="98">
        <f t="shared" si="1"/>
        <v>3000</v>
      </c>
      <c r="AO20" s="78">
        <f t="shared" si="1"/>
        <v>0</v>
      </c>
      <c r="AP20" s="77">
        <f t="shared" si="1"/>
        <v>0</v>
      </c>
      <c r="AQ20" s="98">
        <f t="shared" si="1"/>
        <v>14600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2737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215002.94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5024092.54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46000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85000</v>
      </c>
      <c r="AC24" s="89">
        <v>0</v>
      </c>
      <c r="AD24" s="101"/>
      <c r="AE24" s="97">
        <v>296000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427000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>
        <v>0</v>
      </c>
      <c r="AR25" s="89">
        <v>0</v>
      </c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46000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85000</v>
      </c>
      <c r="AC28" s="78">
        <f t="shared" si="3"/>
        <v>0</v>
      </c>
      <c r="AD28" s="77">
        <f t="shared" si="3"/>
        <v>0</v>
      </c>
      <c r="AE28" s="98">
        <f t="shared" si="3"/>
        <v>296000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/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>
        <v>0</v>
      </c>
      <c r="BA33" s="89">
        <v>0</v>
      </c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15041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15041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122248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122248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137289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137289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0</v>
      </c>
      <c r="BU51" s="85"/>
      <c r="BV51" s="85">
        <f>BV49+BV50</f>
        <v>1553200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1696845.6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256750</v>
      </c>
      <c r="K53" s="86">
        <f t="shared" si="11"/>
        <v>0</v>
      </c>
      <c r="L53" s="86">
        <f t="shared" si="11"/>
        <v>0</v>
      </c>
      <c r="M53" s="86">
        <f t="shared" si="11"/>
        <v>671586</v>
      </c>
      <c r="N53" s="86">
        <f t="shared" si="11"/>
        <v>0</v>
      </c>
      <c r="O53" s="86">
        <f t="shared" si="11"/>
        <v>0</v>
      </c>
      <c r="P53" s="86">
        <f t="shared" si="11"/>
        <v>89820</v>
      </c>
      <c r="Q53" s="86">
        <f t="shared" si="11"/>
        <v>0</v>
      </c>
      <c r="R53" s="86">
        <f t="shared" si="11"/>
        <v>0</v>
      </c>
      <c r="S53" s="86">
        <f t="shared" si="11"/>
        <v>39000</v>
      </c>
      <c r="T53" s="86">
        <f t="shared" si="11"/>
        <v>0</v>
      </c>
      <c r="U53" s="86">
        <f t="shared" si="11"/>
        <v>0</v>
      </c>
      <c r="V53" s="86">
        <f t="shared" si="11"/>
        <v>9300</v>
      </c>
      <c r="W53" s="86">
        <f t="shared" si="11"/>
        <v>0</v>
      </c>
      <c r="X53" s="86">
        <f t="shared" si="11"/>
        <v>0</v>
      </c>
      <c r="Y53" s="86">
        <f t="shared" si="11"/>
        <v>165800</v>
      </c>
      <c r="Z53" s="86">
        <f t="shared" si="11"/>
        <v>0</v>
      </c>
      <c r="AA53" s="86">
        <f t="shared" si="11"/>
        <v>0</v>
      </c>
      <c r="AB53" s="86">
        <f t="shared" si="11"/>
        <v>1206194</v>
      </c>
      <c r="AC53" s="86">
        <f t="shared" si="11"/>
        <v>0</v>
      </c>
      <c r="AD53" s="86">
        <f t="shared" si="11"/>
        <v>0</v>
      </c>
      <c r="AE53" s="86">
        <f t="shared" si="11"/>
        <v>757727</v>
      </c>
      <c r="AF53" s="86">
        <f t="shared" si="11"/>
        <v>0</v>
      </c>
      <c r="AG53" s="86">
        <f t="shared" si="11"/>
        <v>0</v>
      </c>
      <c r="AH53" s="86">
        <f t="shared" si="11"/>
        <v>7185</v>
      </c>
      <c r="AI53" s="86">
        <f t="shared" si="11"/>
        <v>0</v>
      </c>
      <c r="AJ53" s="86">
        <f t="shared" si="11"/>
        <v>0</v>
      </c>
      <c r="AK53" s="86">
        <f t="shared" si="11"/>
        <v>315545</v>
      </c>
      <c r="AL53" s="86">
        <f t="shared" si="11"/>
        <v>0</v>
      </c>
      <c r="AM53" s="86">
        <f t="shared" si="11"/>
        <v>0</v>
      </c>
      <c r="AN53" s="86">
        <f t="shared" si="11"/>
        <v>3000</v>
      </c>
      <c r="AO53" s="86">
        <f t="shared" si="11"/>
        <v>0</v>
      </c>
      <c r="AP53" s="86">
        <f t="shared" si="11"/>
        <v>0</v>
      </c>
      <c r="AQ53" s="86">
        <f t="shared" si="11"/>
        <v>14600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2737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215002.94</v>
      </c>
      <c r="BJ53" s="86">
        <f t="shared" si="11"/>
        <v>0</v>
      </c>
      <c r="BK53" s="86">
        <f t="shared" si="11"/>
        <v>0</v>
      </c>
      <c r="BL53" s="86">
        <f t="shared" si="11"/>
        <v>137289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7941581.54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2023-12-27T11:30:43Z</dcterms:modified>
  <cp:category/>
  <cp:version/>
  <cp:contentType/>
  <cp:contentStatus/>
</cp:coreProperties>
</file>