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<sst xmlns="http://schemas.openxmlformats.org/spreadsheetml/2006/main" count="870" uniqueCount="151">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</sst>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1500000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3581000</v>
      </c>
      <c r="E10" s="45">
        <v>6217721.08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290000</v>
      </c>
      <c r="E14" s="45">
        <v>427203.8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3871000</v>
      </c>
      <c r="E16" s="51">
        <f>E10+E11+E12+E13+E14+E15</f>
        <v>6644924.88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82800</v>
      </c>
      <c r="E18" s="45">
        <v>271363.48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82800</v>
      </c>
      <c r="E23" s="51">
        <f>E18+E19+E20+E21+E22</f>
        <v>271363.48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919000</v>
      </c>
      <c r="E25" s="45">
        <v>1083434.29</v>
      </c>
    </row>
    <row r="26" spans="2:5" ht="15">
      <c r="B26" s="13">
        <v>30200</v>
      </c>
      <c r="C26" s="54" t="s">
        <v>28</v>
      </c>
      <c r="D26" s="39">
        <v>30000</v>
      </c>
      <c r="E26" s="45">
        <v>43773.38</v>
      </c>
    </row>
    <row r="27" spans="2:5" ht="15">
      <c r="B27" s="13">
        <v>30300</v>
      </c>
      <c r="C27" s="54" t="s">
        <v>29</v>
      </c>
      <c r="D27" s="39">
        <v>58000</v>
      </c>
      <c r="E27" s="45">
        <v>58000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94050</v>
      </c>
      <c r="E29" s="50">
        <v>113686.04000000001</v>
      </c>
    </row>
    <row r="30" spans="2:5" ht="15.75" thickBot="1">
      <c r="B30" s="16">
        <v>30000</v>
      </c>
      <c r="C30" s="15" t="s">
        <v>32</v>
      </c>
      <c r="D30" s="48">
        <f>D25+D26+D27+D28+D29</f>
        <v>1101050</v>
      </c>
      <c r="E30" s="51">
        <f>E25+E26+E27+E28+E29</f>
        <v>1298893.71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70000</v>
      </c>
      <c r="E33" s="59">
        <v>287132.75</v>
      </c>
    </row>
    <row r="34" spans="2:5" ht="15">
      <c r="B34" s="13">
        <v>40300</v>
      </c>
      <c r="C34" s="54" t="s">
        <v>37</v>
      </c>
      <c r="D34" s="61">
        <v>303000</v>
      </c>
      <c r="E34" s="45">
        <v>985398.03</v>
      </c>
    </row>
    <row r="35" spans="2:5" ht="15">
      <c r="B35" s="13">
        <v>40400</v>
      </c>
      <c r="C35" s="54" t="s">
        <v>38</v>
      </c>
      <c r="D35" s="39">
        <v>0</v>
      </c>
      <c r="E35" s="45">
        <v>12700</v>
      </c>
    </row>
    <row r="36" spans="2:5" ht="15">
      <c r="B36" s="13">
        <v>40500</v>
      </c>
      <c r="C36" s="54" t="s">
        <v>39</v>
      </c>
      <c r="D36" s="49">
        <v>127000</v>
      </c>
      <c r="E36" s="50">
        <v>127000</v>
      </c>
    </row>
    <row r="37" spans="2:5" ht="15.75" thickBot="1">
      <c r="B37" s="16">
        <v>40000</v>
      </c>
      <c r="C37" s="15" t="s">
        <v>40</v>
      </c>
      <c r="D37" s="48">
        <f>D32+D33+D34+D35+D36</f>
        <v>500000</v>
      </c>
      <c r="E37" s="51">
        <f>E32+E33+E34+E35+E36</f>
        <v>1412230.78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647000</v>
      </c>
      <c r="E47" s="45">
        <v>722282.3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647000</v>
      </c>
      <c r="E49" s="51">
        <f>E45+E46+E47+E48</f>
        <v>722282.3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>
        <v>800000</v>
      </c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800000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>
        <v>1139722.97</v>
      </c>
    </row>
    <row r="55" spans="2:5" ht="15">
      <c r="B55" s="13">
        <v>90200</v>
      </c>
      <c r="C55" s="54" t="s">
        <v>62</v>
      </c>
      <c r="D55" s="61">
        <v>518000</v>
      </c>
      <c r="E55" s="62">
        <v>518000</v>
      </c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1657722.97</v>
      </c>
    </row>
    <row r="57" spans="2:5" ht="16.5" thickBot="1" thickTop="1">
      <c r="B57" s="109" t="s">
        <v>64</v>
      </c>
      <c r="C57" s="110"/>
      <c r="D57" s="52">
        <f>D16+D23+D30+D37+D43+D49+D52+D56</f>
        <v>8555050</v>
      </c>
      <c r="E57" s="55">
        <f>E16+E23+E30+E37+E43+E49+E52+E56</f>
        <v>12807418.120000001</v>
      </c>
    </row>
    <row r="58" spans="2:5" ht="16.5" thickBot="1" thickTop="1">
      <c r="B58" s="109" t="s">
        <v>65</v>
      </c>
      <c r="C58" s="110"/>
      <c r="D58" s="52">
        <f>D57+D5+D6+D7+D8</f>
        <v>8555050</v>
      </c>
      <c r="E58" s="55">
        <f>E57+E5+E6+E7+E8</f>
        <v>14307418.120000001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3501000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290000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3791000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894000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50000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94050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1068050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70000</v>
      </c>
      <c r="E33" s="59"/>
    </row>
    <row r="34" spans="2:5" ht="15">
      <c r="B34" s="13">
        <v>40300</v>
      </c>
      <c r="C34" s="54" t="s">
        <v>37</v>
      </c>
      <c r="D34" s="61">
        <v>588000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785000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393000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393000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8471350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8471350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3496000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290000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3786000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894000</v>
      </c>
      <c r="E25" s="45"/>
    </row>
    <row r="26" spans="2:5" ht="15">
      <c r="B26" s="13">
        <v>30200</v>
      </c>
      <c r="C26" s="54" t="s">
        <v>28</v>
      </c>
      <c r="D26" s="39">
        <v>30000</v>
      </c>
      <c r="E26" s="45"/>
    </row>
    <row r="27" spans="2:5" ht="15">
      <c r="B27" s="13">
        <v>30300</v>
      </c>
      <c r="C27" s="54" t="s">
        <v>29</v>
      </c>
      <c r="D27" s="39">
        <v>50000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94050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1068050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286000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127000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413000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305000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305000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800000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1035200</v>
      </c>
      <c r="E54" s="45"/>
    </row>
    <row r="55" spans="2:5" ht="15">
      <c r="B55" s="13">
        <v>90200</v>
      </c>
      <c r="C55" s="54" t="s">
        <v>62</v>
      </c>
      <c r="D55" s="61">
        <v>518000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1553200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8006350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8006350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703550</v>
      </c>
      <c r="E10" s="89">
        <v>0</v>
      </c>
      <c r="F10" s="90">
        <v>932159.43</v>
      </c>
      <c r="G10" s="88"/>
      <c r="H10" s="89"/>
      <c r="I10" s="90"/>
      <c r="J10" s="97">
        <v>194000</v>
      </c>
      <c r="K10" s="89">
        <v>0</v>
      </c>
      <c r="L10" s="101">
        <v>267154.5</v>
      </c>
      <c r="M10" s="91">
        <v>0</v>
      </c>
      <c r="N10" s="89">
        <v>0</v>
      </c>
      <c r="O10" s="90">
        <v>0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>
        <v>119000</v>
      </c>
      <c r="Z10" s="89">
        <v>0</v>
      </c>
      <c r="AA10" s="90">
        <v>150739.34</v>
      </c>
      <c r="AB10" s="91">
        <v>0</v>
      </c>
      <c r="AC10" s="89">
        <v>0</v>
      </c>
      <c r="AD10" s="90">
        <v>0</v>
      </c>
      <c r="AE10" s="91">
        <v>118300</v>
      </c>
      <c r="AF10" s="89">
        <v>0</v>
      </c>
      <c r="AG10" s="90">
        <v>179168.37</v>
      </c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1134850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1529221.6400000001</v>
      </c>
    </row>
    <row r="11" spans="2:76" ht="15">
      <c r="B11" s="13">
        <v>102</v>
      </c>
      <c r="C11" s="25" t="s">
        <v>92</v>
      </c>
      <c r="D11" s="88">
        <v>78000</v>
      </c>
      <c r="E11" s="89">
        <v>0</v>
      </c>
      <c r="F11" s="90">
        <v>109270.65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4700</v>
      </c>
      <c r="AU11" s="89">
        <v>0</v>
      </c>
      <c r="AV11" s="90">
        <v>6478.7</v>
      </c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82700</v>
      </c>
      <c r="BW11" s="77">
        <f t="shared" si="1"/>
        <v>0</v>
      </c>
      <c r="BX11" s="79">
        <f t="shared" si="2"/>
        <v>115749.34999999999</v>
      </c>
    </row>
    <row r="12" spans="2:76" ht="15">
      <c r="B12" s="13">
        <v>103</v>
      </c>
      <c r="C12" s="25" t="s">
        <v>93</v>
      </c>
      <c r="D12" s="88">
        <v>563700</v>
      </c>
      <c r="E12" s="89">
        <v>0</v>
      </c>
      <c r="F12" s="90">
        <v>942519.1699999998</v>
      </c>
      <c r="G12" s="88"/>
      <c r="H12" s="89"/>
      <c r="I12" s="90"/>
      <c r="J12" s="97">
        <v>15000</v>
      </c>
      <c r="K12" s="89">
        <v>0</v>
      </c>
      <c r="L12" s="101">
        <v>27468.4</v>
      </c>
      <c r="M12" s="91">
        <v>619750</v>
      </c>
      <c r="N12" s="89">
        <v>0</v>
      </c>
      <c r="O12" s="90">
        <v>966724.9099999998</v>
      </c>
      <c r="P12" s="91">
        <v>64420</v>
      </c>
      <c r="Q12" s="89">
        <v>0</v>
      </c>
      <c r="R12" s="90">
        <v>98165.04000000001</v>
      </c>
      <c r="S12" s="91">
        <v>20200</v>
      </c>
      <c r="T12" s="89">
        <v>0</v>
      </c>
      <c r="U12" s="90">
        <v>33686.41</v>
      </c>
      <c r="V12" s="91">
        <v>1500</v>
      </c>
      <c r="W12" s="89">
        <v>0</v>
      </c>
      <c r="X12" s="90">
        <v>1755</v>
      </c>
      <c r="Y12" s="91">
        <v>41500</v>
      </c>
      <c r="Z12" s="89">
        <v>0</v>
      </c>
      <c r="AA12" s="90">
        <v>64831.340000000004</v>
      </c>
      <c r="AB12" s="91">
        <v>1055000</v>
      </c>
      <c r="AC12" s="89">
        <v>0</v>
      </c>
      <c r="AD12" s="90">
        <v>1509997.3299999996</v>
      </c>
      <c r="AE12" s="91">
        <v>319500</v>
      </c>
      <c r="AF12" s="89">
        <v>0</v>
      </c>
      <c r="AG12" s="90">
        <v>432931.67</v>
      </c>
      <c r="AH12" s="91">
        <v>4500</v>
      </c>
      <c r="AI12" s="89">
        <v>0</v>
      </c>
      <c r="AJ12" s="90">
        <v>31345.04</v>
      </c>
      <c r="AK12" s="91">
        <v>35100</v>
      </c>
      <c r="AL12" s="89">
        <v>0</v>
      </c>
      <c r="AM12" s="90">
        <v>53008.41999999999</v>
      </c>
      <c r="AN12" s="91">
        <v>1000</v>
      </c>
      <c r="AO12" s="89">
        <v>0</v>
      </c>
      <c r="AP12" s="90">
        <v>1850.51</v>
      </c>
      <c r="AQ12" s="91">
        <v>19000</v>
      </c>
      <c r="AR12" s="89">
        <v>0</v>
      </c>
      <c r="AS12" s="90">
        <v>24953.54</v>
      </c>
      <c r="AT12" s="91">
        <v>0</v>
      </c>
      <c r="AU12" s="89">
        <v>0</v>
      </c>
      <c r="AV12" s="90">
        <v>30000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2760170</v>
      </c>
      <c r="BW12" s="77">
        <f t="shared" si="1"/>
        <v>0</v>
      </c>
      <c r="BX12" s="79">
        <f t="shared" si="2"/>
        <v>4219236.779999999</v>
      </c>
    </row>
    <row r="13" spans="2:76" ht="15">
      <c r="B13" s="13">
        <v>104</v>
      </c>
      <c r="C13" s="25" t="s">
        <v>19</v>
      </c>
      <c r="D13" s="88">
        <v>60100</v>
      </c>
      <c r="E13" s="89">
        <v>0</v>
      </c>
      <c r="F13" s="90">
        <v>63700</v>
      </c>
      <c r="G13" s="88"/>
      <c r="H13" s="89"/>
      <c r="I13" s="90"/>
      <c r="J13" s="97"/>
      <c r="K13" s="89"/>
      <c r="L13" s="101"/>
      <c r="M13" s="91">
        <v>29500</v>
      </c>
      <c r="N13" s="89">
        <v>0</v>
      </c>
      <c r="O13" s="90">
        <v>47142.56</v>
      </c>
      <c r="P13" s="91">
        <v>14000</v>
      </c>
      <c r="Q13" s="89">
        <v>0</v>
      </c>
      <c r="R13" s="90">
        <v>15928.62</v>
      </c>
      <c r="S13" s="91">
        <v>9300</v>
      </c>
      <c r="T13" s="89">
        <v>0</v>
      </c>
      <c r="U13" s="90">
        <v>9700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61400</v>
      </c>
      <c r="AC13" s="89">
        <v>0</v>
      </c>
      <c r="AD13" s="90">
        <v>108741.17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252200</v>
      </c>
      <c r="AL13" s="89">
        <v>0</v>
      </c>
      <c r="AM13" s="90">
        <v>372548.13</v>
      </c>
      <c r="AN13" s="91"/>
      <c r="AO13" s="89"/>
      <c r="AP13" s="90"/>
      <c r="AQ13" s="91">
        <v>0</v>
      </c>
      <c r="AR13" s="89">
        <v>0</v>
      </c>
      <c r="AS13" s="90">
        <v>1622.87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426500</v>
      </c>
      <c r="BW13" s="77">
        <f t="shared" si="1"/>
        <v>0</v>
      </c>
      <c r="BX13" s="79">
        <f t="shared" si="2"/>
        <v>619383.35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28692.96</v>
      </c>
      <c r="E16" s="89">
        <v>0</v>
      </c>
      <c r="F16" s="90">
        <v>28692.96</v>
      </c>
      <c r="G16" s="88"/>
      <c r="H16" s="89"/>
      <c r="I16" s="90"/>
      <c r="J16" s="97"/>
      <c r="K16" s="89"/>
      <c r="L16" s="101"/>
      <c r="M16" s="91">
        <v>16850.23</v>
      </c>
      <c r="N16" s="89">
        <v>0</v>
      </c>
      <c r="O16" s="90">
        <v>15850.23</v>
      </c>
      <c r="P16" s="97"/>
      <c r="Q16" s="89"/>
      <c r="R16" s="101"/>
      <c r="S16" s="91">
        <v>11000</v>
      </c>
      <c r="T16" s="89">
        <v>0</v>
      </c>
      <c r="U16" s="90">
        <v>11000</v>
      </c>
      <c r="V16" s="91"/>
      <c r="W16" s="89"/>
      <c r="X16" s="90"/>
      <c r="Y16" s="97"/>
      <c r="Z16" s="89"/>
      <c r="AA16" s="101"/>
      <c r="AB16" s="91">
        <v>13376.150000000001</v>
      </c>
      <c r="AC16" s="89">
        <v>0</v>
      </c>
      <c r="AD16" s="90">
        <v>13376.150000000001</v>
      </c>
      <c r="AE16" s="97">
        <v>36651.89</v>
      </c>
      <c r="AF16" s="89">
        <v>0</v>
      </c>
      <c r="AG16" s="101">
        <v>36651.89</v>
      </c>
      <c r="AH16" s="97"/>
      <c r="AI16" s="89"/>
      <c r="AJ16" s="101"/>
      <c r="AK16" s="97">
        <v>5866.6</v>
      </c>
      <c r="AL16" s="89">
        <v>0</v>
      </c>
      <c r="AM16" s="101">
        <v>5866.6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112437.83</v>
      </c>
      <c r="BW16" s="77">
        <f t="shared" si="1"/>
        <v>0</v>
      </c>
      <c r="BX16" s="79">
        <f t="shared" si="2"/>
        <v>111437.83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>
        <v>20050.88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1"/>
        <v>0</v>
      </c>
      <c r="BX18" s="79">
        <f t="shared" si="2"/>
        <v>20050.88</v>
      </c>
    </row>
    <row r="19" spans="2:76" ht="15">
      <c r="B19" s="13">
        <v>110</v>
      </c>
      <c r="C19" s="25" t="s">
        <v>98</v>
      </c>
      <c r="D19" s="88">
        <v>115300</v>
      </c>
      <c r="E19" s="89">
        <v>0</v>
      </c>
      <c r="F19" s="90">
        <v>125879.48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195842.16999999998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311142.17</v>
      </c>
      <c r="BW19" s="77">
        <f t="shared" si="1"/>
        <v>0</v>
      </c>
      <c r="BX19" s="79">
        <f t="shared" si="2"/>
        <v>125879.48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1569342.96</v>
      </c>
      <c r="E20" s="78">
        <f t="shared" si="3"/>
        <v>0</v>
      </c>
      <c r="F20" s="79">
        <f t="shared" si="3"/>
        <v>2222272.57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209000</v>
      </c>
      <c r="K20" s="78">
        <f t="shared" si="3"/>
        <v>0</v>
      </c>
      <c r="L20" s="77">
        <f t="shared" si="3"/>
        <v>294622.9</v>
      </c>
      <c r="M20" s="98">
        <f t="shared" si="3"/>
        <v>666100.23</v>
      </c>
      <c r="N20" s="78">
        <f t="shared" si="3"/>
        <v>0</v>
      </c>
      <c r="O20" s="77">
        <f t="shared" si="3"/>
        <v>1029717.6999999997</v>
      </c>
      <c r="P20" s="98">
        <f t="shared" si="3"/>
        <v>78420</v>
      </c>
      <c r="Q20" s="78">
        <f t="shared" si="3"/>
        <v>0</v>
      </c>
      <c r="R20" s="77">
        <f t="shared" si="3"/>
        <v>114093.66</v>
      </c>
      <c r="S20" s="98">
        <f t="shared" si="3"/>
        <v>40500</v>
      </c>
      <c r="T20" s="78">
        <f t="shared" si="3"/>
        <v>0</v>
      </c>
      <c r="U20" s="77">
        <f t="shared" si="3"/>
        <v>54386.41</v>
      </c>
      <c r="V20" s="98">
        <f t="shared" si="3"/>
        <v>1500</v>
      </c>
      <c r="W20" s="78">
        <f t="shared" si="3"/>
        <v>0</v>
      </c>
      <c r="X20" s="77">
        <f t="shared" si="3"/>
        <v>1755</v>
      </c>
      <c r="Y20" s="98">
        <f t="shared" si="3"/>
        <v>160500</v>
      </c>
      <c r="Z20" s="78">
        <f t="shared" si="3"/>
        <v>0</v>
      </c>
      <c r="AA20" s="77">
        <f t="shared" si="3"/>
        <v>215570.68</v>
      </c>
      <c r="AB20" s="98">
        <f t="shared" si="3"/>
        <v>1129776.15</v>
      </c>
      <c r="AC20" s="78">
        <f t="shared" si="3"/>
        <v>0</v>
      </c>
      <c r="AD20" s="77">
        <f t="shared" si="3"/>
        <v>1632114.6499999994</v>
      </c>
      <c r="AE20" s="98">
        <f t="shared" si="3"/>
        <v>474451.89</v>
      </c>
      <c r="AF20" s="78">
        <f t="shared" si="3"/>
        <v>0</v>
      </c>
      <c r="AG20" s="77">
        <f t="shared" si="3"/>
        <v>648751.93</v>
      </c>
      <c r="AH20" s="98">
        <f t="shared" si="3"/>
        <v>4500</v>
      </c>
      <c r="AI20" s="78">
        <f t="shared" si="3"/>
        <v>0</v>
      </c>
      <c r="AJ20" s="77">
        <f t="shared" si="3"/>
        <v>31345.04</v>
      </c>
      <c r="AK20" s="98">
        <f t="shared" si="3"/>
        <v>293166.6</v>
      </c>
      <c r="AL20" s="78">
        <f t="shared" si="3"/>
        <v>0</v>
      </c>
      <c r="AM20" s="77">
        <f t="shared" si="3"/>
        <v>431423.14999999997</v>
      </c>
      <c r="AN20" s="98">
        <f t="shared" si="3"/>
        <v>1000</v>
      </c>
      <c r="AO20" s="78">
        <f t="shared" si="3"/>
        <v>0</v>
      </c>
      <c r="AP20" s="77">
        <f t="shared" si="3"/>
        <v>1850.51</v>
      </c>
      <c r="AQ20" s="98">
        <f t="shared" si="3"/>
        <v>19000</v>
      </c>
      <c r="AR20" s="78">
        <f t="shared" si="3"/>
        <v>0</v>
      </c>
      <c r="AS20" s="77">
        <f t="shared" si="3"/>
        <v>26576.41</v>
      </c>
      <c r="AT20" s="98">
        <f t="shared" si="3"/>
        <v>4700</v>
      </c>
      <c r="AU20" s="78">
        <f t="shared" si="3"/>
        <v>0</v>
      </c>
      <c r="AV20" s="77">
        <f t="shared" si="3"/>
        <v>36478.7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195842.16999999998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4847800</v>
      </c>
      <c r="BW20" s="77">
        <f>BW10+BW11+BW12+BW13+BW14+BW15+BW16+BW17+BW18+BW19</f>
        <v>0</v>
      </c>
      <c r="BX20" s="95">
        <f>BX10+BX11+BX12+BX13+BX14+BX15+BX16+BX17+BX18+BX19</f>
        <v>6740959.31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269000</v>
      </c>
      <c r="E24" s="89">
        <v>0</v>
      </c>
      <c r="F24" s="90">
        <v>704835.9199999999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434180.71</v>
      </c>
      <c r="P24" s="97">
        <v>0</v>
      </c>
      <c r="Q24" s="89">
        <v>0</v>
      </c>
      <c r="R24" s="101">
        <v>494783</v>
      </c>
      <c r="S24" s="97">
        <v>18000</v>
      </c>
      <c r="T24" s="89">
        <v>0</v>
      </c>
      <c r="U24" s="101">
        <v>230001.04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138000</v>
      </c>
      <c r="AC24" s="89">
        <v>0</v>
      </c>
      <c r="AD24" s="101">
        <v>272585.34</v>
      </c>
      <c r="AE24" s="97">
        <v>522000</v>
      </c>
      <c r="AF24" s="89">
        <v>0</v>
      </c>
      <c r="AG24" s="101">
        <v>817697.24</v>
      </c>
      <c r="AH24" s="97">
        <v>0</v>
      </c>
      <c r="AI24" s="89">
        <v>0</v>
      </c>
      <c r="AJ24" s="101">
        <v>0</v>
      </c>
      <c r="AK24" s="97">
        <v>200000</v>
      </c>
      <c r="AL24" s="89">
        <v>0</v>
      </c>
      <c r="AM24" s="101">
        <v>300035.36</v>
      </c>
      <c r="AN24" s="97"/>
      <c r="AO24" s="89"/>
      <c r="AP24" s="101"/>
      <c r="AQ24" s="97">
        <v>0</v>
      </c>
      <c r="AR24" s="89">
        <v>0</v>
      </c>
      <c r="AS24" s="101">
        <v>133131.26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1147000</v>
      </c>
      <c r="BW24" s="77">
        <f t="shared" si="4"/>
        <v>0</v>
      </c>
      <c r="BX24" s="79">
        <f t="shared" si="4"/>
        <v>3387249.87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269000</v>
      </c>
      <c r="E28" s="78">
        <f t="shared" si="5"/>
        <v>0</v>
      </c>
      <c r="F28" s="79">
        <f t="shared" si="5"/>
        <v>704835.9199999999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434180.71</v>
      </c>
      <c r="P28" s="98">
        <f t="shared" si="5"/>
        <v>0</v>
      </c>
      <c r="Q28" s="78">
        <f t="shared" si="5"/>
        <v>0</v>
      </c>
      <c r="R28" s="77">
        <f t="shared" si="5"/>
        <v>494783</v>
      </c>
      <c r="S28" s="98">
        <f t="shared" si="5"/>
        <v>18000</v>
      </c>
      <c r="T28" s="78">
        <f t="shared" si="5"/>
        <v>0</v>
      </c>
      <c r="U28" s="77">
        <f t="shared" si="5"/>
        <v>230001.04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138000</v>
      </c>
      <c r="AC28" s="78">
        <f t="shared" si="5"/>
        <v>0</v>
      </c>
      <c r="AD28" s="77">
        <f t="shared" si="5"/>
        <v>272585.34</v>
      </c>
      <c r="AE28" s="98">
        <f t="shared" si="5"/>
        <v>522000</v>
      </c>
      <c r="AF28" s="78">
        <f t="shared" si="5"/>
        <v>0</v>
      </c>
      <c r="AG28" s="77">
        <f t="shared" si="5"/>
        <v>817697.24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200000</v>
      </c>
      <c r="AL28" s="78">
        <f t="shared" si="6"/>
        <v>0</v>
      </c>
      <c r="AM28" s="77">
        <f t="shared" si="6"/>
        <v>300035.36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133131.26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1147000</v>
      </c>
      <c r="BW28" s="77">
        <f>BW23+BW24+BW25+BW26+BW27</f>
        <v>0</v>
      </c>
      <c r="BX28" s="95">
        <f>BX23+BX24+BX25+BX26+BX27</f>
        <v>3387249.87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>
        <v>0</v>
      </c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>
        <v>0</v>
      </c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>
        <v>0</v>
      </c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>
        <v>15050</v>
      </c>
      <c r="BO39" s="97"/>
      <c r="BP39" s="89"/>
      <c r="BQ39" s="101"/>
      <c r="BR39" s="97"/>
      <c r="BS39" s="89"/>
      <c r="BT39" s="101"/>
      <c r="BU39" s="76"/>
      <c r="BV39" s="85">
        <f t="shared" si="10"/>
        <v>15050</v>
      </c>
      <c r="BW39" s="77">
        <f t="shared" si="10"/>
        <v>0</v>
      </c>
      <c r="BX39" s="79">
        <f t="shared" si="10"/>
        <v>15050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192000</v>
      </c>
      <c r="BM40" s="89">
        <v>0</v>
      </c>
      <c r="BN40" s="101">
        <v>192000</v>
      </c>
      <c r="BO40" s="97"/>
      <c r="BP40" s="89"/>
      <c r="BQ40" s="101"/>
      <c r="BR40" s="97"/>
      <c r="BS40" s="89"/>
      <c r="BT40" s="101"/>
      <c r="BU40" s="76"/>
      <c r="BV40" s="85">
        <f t="shared" si="10"/>
        <v>192000</v>
      </c>
      <c r="BW40" s="77">
        <f t="shared" si="10"/>
        <v>0</v>
      </c>
      <c r="BX40" s="79">
        <f t="shared" si="10"/>
        <v>192000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207050</v>
      </c>
      <c r="BM42" s="78">
        <f t="shared" si="12"/>
        <v>0</v>
      </c>
      <c r="BN42" s="77">
        <f t="shared" si="12"/>
        <v>207050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207050</v>
      </c>
      <c r="BW42" s="77">
        <f>BW38+BW39+BW40+BW41</f>
        <v>0</v>
      </c>
      <c r="BX42" s="95">
        <f>BX38+BX39+BX40+BX41</f>
        <v>207050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>
        <v>800000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800000</v>
      </c>
      <c r="BP46" s="78">
        <f>BP45</f>
        <v>0</v>
      </c>
      <c r="BQ46" s="95">
        <f>BQ45</f>
        <v>800000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800000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>
        <v>1134625.47</v>
      </c>
      <c r="BU49" s="76"/>
      <c r="BV49" s="85">
        <f aca="true" t="shared" si="15" ref="BV49:BX50">D49+G49+J49+M49+P49+S49+V49+Y49+AB49+AE49+AH49+AK49+AN49+AQ49+AT49+AW49+AZ49+BC49+BF49+BI49+BL49+BO49+BR49</f>
        <v>1035200</v>
      </c>
      <c r="BW49" s="77">
        <f t="shared" si="15"/>
        <v>0</v>
      </c>
      <c r="BX49" s="79">
        <f t="shared" si="15"/>
        <v>1134625.47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>
        <v>532557.5</v>
      </c>
      <c r="BU50" s="76"/>
      <c r="BV50" s="85">
        <f t="shared" si="15"/>
        <v>518000</v>
      </c>
      <c r="BW50" s="77">
        <f t="shared" si="15"/>
        <v>0</v>
      </c>
      <c r="BX50" s="79">
        <f t="shared" si="15"/>
        <v>532557.5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1667182.97</v>
      </c>
      <c r="BU51" s="85"/>
      <c r="BV51" s="85">
        <f>BV49+BV50</f>
        <v>1553200</v>
      </c>
      <c r="BW51" s="77">
        <f>BW49+BW50</f>
        <v>0</v>
      </c>
      <c r="BX51" s="95">
        <f>BX49+BX50</f>
        <v>1667182.97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1838342.96</v>
      </c>
      <c r="E53" s="86">
        <f t="shared" si="18"/>
        <v>0</v>
      </c>
      <c r="F53" s="86">
        <f t="shared" si="18"/>
        <v>2927108.4899999998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209000</v>
      </c>
      <c r="K53" s="86">
        <f t="shared" si="18"/>
        <v>0</v>
      </c>
      <c r="L53" s="86">
        <f t="shared" si="18"/>
        <v>294622.9</v>
      </c>
      <c r="M53" s="86">
        <f t="shared" si="18"/>
        <v>666100.23</v>
      </c>
      <c r="N53" s="86">
        <f t="shared" si="18"/>
        <v>0</v>
      </c>
      <c r="O53" s="86">
        <f t="shared" si="18"/>
        <v>1463898.4099999997</v>
      </c>
      <c r="P53" s="86">
        <f t="shared" si="18"/>
        <v>78420</v>
      </c>
      <c r="Q53" s="86">
        <f t="shared" si="18"/>
        <v>0</v>
      </c>
      <c r="R53" s="86">
        <f t="shared" si="18"/>
        <v>608876.66</v>
      </c>
      <c r="S53" s="86">
        <f t="shared" si="18"/>
        <v>58500</v>
      </c>
      <c r="T53" s="86">
        <f t="shared" si="18"/>
        <v>0</v>
      </c>
      <c r="U53" s="86">
        <f t="shared" si="18"/>
        <v>284387.45</v>
      </c>
      <c r="V53" s="86">
        <f t="shared" si="18"/>
        <v>1500</v>
      </c>
      <c r="W53" s="86">
        <f t="shared" si="18"/>
        <v>0</v>
      </c>
      <c r="X53" s="86">
        <f t="shared" si="18"/>
        <v>1755</v>
      </c>
      <c r="Y53" s="86">
        <f t="shared" si="18"/>
        <v>160500</v>
      </c>
      <c r="Z53" s="86">
        <f t="shared" si="18"/>
        <v>0</v>
      </c>
      <c r="AA53" s="86">
        <f t="shared" si="18"/>
        <v>215570.68</v>
      </c>
      <c r="AB53" s="86">
        <f t="shared" si="18"/>
        <v>1267776.15</v>
      </c>
      <c r="AC53" s="86">
        <f t="shared" si="18"/>
        <v>0</v>
      </c>
      <c r="AD53" s="86">
        <f t="shared" si="18"/>
        <v>1904699.9899999995</v>
      </c>
      <c r="AE53" s="86">
        <f t="shared" si="18"/>
        <v>996451.89</v>
      </c>
      <c r="AF53" s="86">
        <f t="shared" si="18"/>
        <v>0</v>
      </c>
      <c r="AG53" s="86">
        <f t="shared" si="18"/>
        <v>1466449.17</v>
      </c>
      <c r="AH53" s="86">
        <f t="shared" si="18"/>
        <v>4500</v>
      </c>
      <c r="AI53" s="86">
        <f t="shared" si="18"/>
        <v>0</v>
      </c>
      <c r="AJ53" s="86">
        <f aca="true" t="shared" si="19" ref="AJ53:BT53">AJ20+AJ28+AJ35+AJ42+AJ46+AJ51</f>
        <v>31345.04</v>
      </c>
      <c r="AK53" s="86">
        <f t="shared" si="19"/>
        <v>493166.6</v>
      </c>
      <c r="AL53" s="86">
        <f t="shared" si="19"/>
        <v>0</v>
      </c>
      <c r="AM53" s="86">
        <f t="shared" si="19"/>
        <v>731458.51</v>
      </c>
      <c r="AN53" s="86">
        <f t="shared" si="19"/>
        <v>1000</v>
      </c>
      <c r="AO53" s="86">
        <f t="shared" si="19"/>
        <v>0</v>
      </c>
      <c r="AP53" s="86">
        <f t="shared" si="19"/>
        <v>1850.51</v>
      </c>
      <c r="AQ53" s="86">
        <f t="shared" si="19"/>
        <v>19000</v>
      </c>
      <c r="AR53" s="86">
        <f t="shared" si="19"/>
        <v>0</v>
      </c>
      <c r="AS53" s="86">
        <f t="shared" si="19"/>
        <v>159707.67</v>
      </c>
      <c r="AT53" s="86">
        <f t="shared" si="19"/>
        <v>4700</v>
      </c>
      <c r="AU53" s="86">
        <f t="shared" si="19"/>
        <v>0</v>
      </c>
      <c r="AV53" s="86">
        <f t="shared" si="19"/>
        <v>36478.7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195842.16999999998</v>
      </c>
      <c r="BJ53" s="86">
        <f t="shared" si="19"/>
        <v>0</v>
      </c>
      <c r="BK53" s="86">
        <f t="shared" si="19"/>
        <v>0</v>
      </c>
      <c r="BL53" s="86">
        <f t="shared" si="19"/>
        <v>207050</v>
      </c>
      <c r="BM53" s="86">
        <f t="shared" si="19"/>
        <v>0</v>
      </c>
      <c r="BN53" s="86">
        <f t="shared" si="19"/>
        <v>207050</v>
      </c>
      <c r="BO53" s="86">
        <f t="shared" si="19"/>
        <v>800000</v>
      </c>
      <c r="BP53" s="86">
        <f t="shared" si="19"/>
        <v>0</v>
      </c>
      <c r="BQ53" s="86">
        <f t="shared" si="19"/>
        <v>800000</v>
      </c>
      <c r="BR53" s="86">
        <f t="shared" si="19"/>
        <v>1553200</v>
      </c>
      <c r="BS53" s="86">
        <f t="shared" si="19"/>
        <v>0</v>
      </c>
      <c r="BT53" s="86">
        <f t="shared" si="19"/>
        <v>1667182.97</v>
      </c>
      <c r="BU53" s="86">
        <f>BU8</f>
        <v>0</v>
      </c>
      <c r="BV53" s="102">
        <f>BV8+BV20+BV28+BV35+BV42+BV46+BV51</f>
        <v>8555050</v>
      </c>
      <c r="BW53" s="87">
        <f>BW20+BW28+BW35+BW42+BW46+BW51</f>
        <v>0</v>
      </c>
      <c r="BX53" s="87">
        <f>BX20+BX28+BX35+BX42+BX46+BX51</f>
        <v>12802442.15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718550</v>
      </c>
      <c r="E10" s="89">
        <v>0</v>
      </c>
      <c r="F10" s="90"/>
      <c r="G10" s="88"/>
      <c r="H10" s="89"/>
      <c r="I10" s="90"/>
      <c r="J10" s="97">
        <v>191000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119000</v>
      </c>
      <c r="Z10" s="89">
        <v>0</v>
      </c>
      <c r="AA10" s="90"/>
      <c r="AB10" s="91">
        <v>0</v>
      </c>
      <c r="AC10" s="89">
        <v>0</v>
      </c>
      <c r="AD10" s="90"/>
      <c r="AE10" s="91">
        <v>135000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1163550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78000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78000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491300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617750</v>
      </c>
      <c r="N12" s="89">
        <v>0</v>
      </c>
      <c r="O12" s="90"/>
      <c r="P12" s="91">
        <v>64420</v>
      </c>
      <c r="Q12" s="89">
        <v>0</v>
      </c>
      <c r="R12" s="90"/>
      <c r="S12" s="91">
        <v>20200</v>
      </c>
      <c r="T12" s="89">
        <v>0</v>
      </c>
      <c r="U12" s="90"/>
      <c r="V12" s="91">
        <v>1500</v>
      </c>
      <c r="W12" s="89">
        <v>0</v>
      </c>
      <c r="X12" s="90"/>
      <c r="Y12" s="91">
        <v>26000</v>
      </c>
      <c r="Z12" s="89">
        <v>0</v>
      </c>
      <c r="AA12" s="90"/>
      <c r="AB12" s="91">
        <v>1046000</v>
      </c>
      <c r="AC12" s="89">
        <v>0</v>
      </c>
      <c r="AD12" s="90"/>
      <c r="AE12" s="91">
        <v>299500</v>
      </c>
      <c r="AF12" s="89">
        <v>0</v>
      </c>
      <c r="AG12" s="90"/>
      <c r="AH12" s="91">
        <v>4500</v>
      </c>
      <c r="AI12" s="89">
        <v>0</v>
      </c>
      <c r="AJ12" s="90"/>
      <c r="AK12" s="91">
        <v>35100</v>
      </c>
      <c r="AL12" s="89">
        <v>0</v>
      </c>
      <c r="AM12" s="90"/>
      <c r="AN12" s="91">
        <v>1000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2631270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59000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29500</v>
      </c>
      <c r="N13" s="89">
        <v>0</v>
      </c>
      <c r="O13" s="90"/>
      <c r="P13" s="91">
        <v>14000</v>
      </c>
      <c r="Q13" s="89">
        <v>0</v>
      </c>
      <c r="R13" s="90"/>
      <c r="S13" s="91">
        <v>9300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61400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252200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425400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30105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15170.61</v>
      </c>
      <c r="N16" s="89">
        <v>0</v>
      </c>
      <c r="O16" s="90"/>
      <c r="P16" s="97"/>
      <c r="Q16" s="89"/>
      <c r="R16" s="101"/>
      <c r="S16" s="91">
        <v>11000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12953.86</v>
      </c>
      <c r="AC16" s="89">
        <v>0</v>
      </c>
      <c r="AD16" s="90"/>
      <c r="AE16" s="97">
        <v>35251.51</v>
      </c>
      <c r="AF16" s="89">
        <v>0</v>
      </c>
      <c r="AG16" s="101"/>
      <c r="AH16" s="97"/>
      <c r="AI16" s="89"/>
      <c r="AJ16" s="101"/>
      <c r="AK16" s="97">
        <v>5697.03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110178.01000000001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116500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195201.99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311701.99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1513455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206000</v>
      </c>
      <c r="K20" s="78">
        <f t="shared" si="1"/>
        <v>0</v>
      </c>
      <c r="L20" s="77">
        <f t="shared" si="1"/>
        <v>0</v>
      </c>
      <c r="M20" s="98">
        <f t="shared" si="1"/>
        <v>662420.61</v>
      </c>
      <c r="N20" s="78">
        <f t="shared" si="1"/>
        <v>0</v>
      </c>
      <c r="O20" s="77">
        <f t="shared" si="1"/>
        <v>0</v>
      </c>
      <c r="P20" s="98">
        <f t="shared" si="1"/>
        <v>78420</v>
      </c>
      <c r="Q20" s="78">
        <f t="shared" si="1"/>
        <v>0</v>
      </c>
      <c r="R20" s="77">
        <f t="shared" si="1"/>
        <v>0</v>
      </c>
      <c r="S20" s="98">
        <f t="shared" si="1"/>
        <v>40500</v>
      </c>
      <c r="T20" s="78">
        <f t="shared" si="1"/>
        <v>0</v>
      </c>
      <c r="U20" s="77">
        <f t="shared" si="1"/>
        <v>0</v>
      </c>
      <c r="V20" s="98">
        <f t="shared" si="1"/>
        <v>1500</v>
      </c>
      <c r="W20" s="78">
        <f t="shared" si="1"/>
        <v>0</v>
      </c>
      <c r="X20" s="77">
        <f t="shared" si="1"/>
        <v>0</v>
      </c>
      <c r="Y20" s="98">
        <f t="shared" si="1"/>
        <v>145000</v>
      </c>
      <c r="Z20" s="78">
        <f t="shared" si="1"/>
        <v>0</v>
      </c>
      <c r="AA20" s="77">
        <f t="shared" si="1"/>
        <v>0</v>
      </c>
      <c r="AB20" s="98">
        <f t="shared" si="1"/>
        <v>1120353.86</v>
      </c>
      <c r="AC20" s="78">
        <f t="shared" si="1"/>
        <v>0</v>
      </c>
      <c r="AD20" s="77">
        <f t="shared" si="1"/>
        <v>0</v>
      </c>
      <c r="AE20" s="98">
        <f t="shared" si="1"/>
        <v>469751.51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292997.03</v>
      </c>
      <c r="AL20" s="78">
        <f t="shared" si="1"/>
        <v>0</v>
      </c>
      <c r="AM20" s="77">
        <f t="shared" si="1"/>
        <v>0</v>
      </c>
      <c r="AN20" s="98">
        <f t="shared" si="1"/>
        <v>1000</v>
      </c>
      <c r="AO20" s="78">
        <f t="shared" si="1"/>
        <v>0</v>
      </c>
      <c r="AP20" s="77">
        <f t="shared" si="1"/>
        <v>0</v>
      </c>
      <c r="AQ20" s="98">
        <f t="shared" si="1"/>
        <v>9000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195201.99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4740100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110000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285000</v>
      </c>
      <c r="N24" s="89">
        <v>0</v>
      </c>
      <c r="O24" s="101"/>
      <c r="P24" s="97">
        <v>393000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115000</v>
      </c>
      <c r="AC24" s="89">
        <v>0</v>
      </c>
      <c r="AD24" s="101"/>
      <c r="AE24" s="97">
        <v>150000</v>
      </c>
      <c r="AF24" s="89">
        <v>0</v>
      </c>
      <c r="AG24" s="101"/>
      <c r="AH24" s="97">
        <v>0</v>
      </c>
      <c r="AI24" s="89">
        <v>0</v>
      </c>
      <c r="AJ24" s="101"/>
      <c r="AK24" s="97">
        <v>125000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1178000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110000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285000</v>
      </c>
      <c r="N28" s="78">
        <f t="shared" si="3"/>
        <v>0</v>
      </c>
      <c r="O28" s="77">
        <f t="shared" si="3"/>
        <v>0</v>
      </c>
      <c r="P28" s="98">
        <f t="shared" si="3"/>
        <v>393000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115000</v>
      </c>
      <c r="AC28" s="78">
        <f t="shared" si="3"/>
        <v>0</v>
      </c>
      <c r="AD28" s="77">
        <f t="shared" si="3"/>
        <v>0</v>
      </c>
      <c r="AE28" s="98">
        <f t="shared" si="3"/>
        <v>150000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125000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1178000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/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15050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185000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185000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200050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200050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1623455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206000</v>
      </c>
      <c r="K53" s="86">
        <f t="shared" si="11"/>
        <v>0</v>
      </c>
      <c r="L53" s="86">
        <f t="shared" si="11"/>
        <v>0</v>
      </c>
      <c r="M53" s="86">
        <f t="shared" si="11"/>
        <v>947420.61</v>
      </c>
      <c r="N53" s="86">
        <f t="shared" si="11"/>
        <v>0</v>
      </c>
      <c r="O53" s="86">
        <f t="shared" si="11"/>
        <v>0</v>
      </c>
      <c r="P53" s="86">
        <f t="shared" si="11"/>
        <v>471420</v>
      </c>
      <c r="Q53" s="86">
        <f t="shared" si="11"/>
        <v>0</v>
      </c>
      <c r="R53" s="86">
        <f t="shared" si="11"/>
        <v>0</v>
      </c>
      <c r="S53" s="86">
        <f t="shared" si="11"/>
        <v>40500</v>
      </c>
      <c r="T53" s="86">
        <f t="shared" si="11"/>
        <v>0</v>
      </c>
      <c r="U53" s="86">
        <f t="shared" si="11"/>
        <v>0</v>
      </c>
      <c r="V53" s="86">
        <f t="shared" si="11"/>
        <v>1500</v>
      </c>
      <c r="W53" s="86">
        <f t="shared" si="11"/>
        <v>0</v>
      </c>
      <c r="X53" s="86">
        <f t="shared" si="11"/>
        <v>0</v>
      </c>
      <c r="Y53" s="86">
        <f t="shared" si="11"/>
        <v>145000</v>
      </c>
      <c r="Z53" s="86">
        <f t="shared" si="11"/>
        <v>0</v>
      </c>
      <c r="AA53" s="86">
        <f t="shared" si="11"/>
        <v>0</v>
      </c>
      <c r="AB53" s="86">
        <f t="shared" si="11"/>
        <v>1235353.86</v>
      </c>
      <c r="AC53" s="86">
        <f t="shared" si="11"/>
        <v>0</v>
      </c>
      <c r="AD53" s="86">
        <f t="shared" si="11"/>
        <v>0</v>
      </c>
      <c r="AE53" s="86">
        <f t="shared" si="11"/>
        <v>619751.51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417997.03</v>
      </c>
      <c r="AL53" s="86">
        <f t="shared" si="11"/>
        <v>0</v>
      </c>
      <c r="AM53" s="86">
        <f t="shared" si="11"/>
        <v>0</v>
      </c>
      <c r="AN53" s="86">
        <f t="shared" si="11"/>
        <v>1000</v>
      </c>
      <c r="AO53" s="86">
        <f t="shared" si="11"/>
        <v>0</v>
      </c>
      <c r="AP53" s="86">
        <f t="shared" si="11"/>
        <v>0</v>
      </c>
      <c r="AQ53" s="86">
        <f t="shared" si="11"/>
        <v>9000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195201.99</v>
      </c>
      <c r="BJ53" s="86">
        <f t="shared" si="11"/>
        <v>0</v>
      </c>
      <c r="BK53" s="86">
        <f t="shared" si="11"/>
        <v>0</v>
      </c>
      <c r="BL53" s="86">
        <f t="shared" si="11"/>
        <v>200050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8471350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718550</v>
      </c>
      <c r="E10" s="89">
        <v>0</v>
      </c>
      <c r="F10" s="90"/>
      <c r="G10" s="88"/>
      <c r="H10" s="89"/>
      <c r="I10" s="90"/>
      <c r="J10" s="97">
        <v>191000</v>
      </c>
      <c r="K10" s="89">
        <v>0</v>
      </c>
      <c r="L10" s="101"/>
      <c r="M10" s="91">
        <v>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>
        <v>119000</v>
      </c>
      <c r="Z10" s="89">
        <v>0</v>
      </c>
      <c r="AA10" s="90"/>
      <c r="AB10" s="91">
        <v>0</v>
      </c>
      <c r="AC10" s="89">
        <v>0</v>
      </c>
      <c r="AD10" s="90"/>
      <c r="AE10" s="91">
        <v>135000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1163550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78000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>
        <v>0</v>
      </c>
      <c r="AU11" s="89">
        <v>0</v>
      </c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78000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489300</v>
      </c>
      <c r="E12" s="89">
        <v>0</v>
      </c>
      <c r="F12" s="90"/>
      <c r="G12" s="88"/>
      <c r="H12" s="89"/>
      <c r="I12" s="90"/>
      <c r="J12" s="97">
        <v>15000</v>
      </c>
      <c r="K12" s="89">
        <v>0</v>
      </c>
      <c r="L12" s="101"/>
      <c r="M12" s="91">
        <v>617750</v>
      </c>
      <c r="N12" s="89">
        <v>0</v>
      </c>
      <c r="O12" s="90"/>
      <c r="P12" s="91">
        <v>64420</v>
      </c>
      <c r="Q12" s="89">
        <v>0</v>
      </c>
      <c r="R12" s="90"/>
      <c r="S12" s="91">
        <v>20200</v>
      </c>
      <c r="T12" s="89">
        <v>0</v>
      </c>
      <c r="U12" s="90"/>
      <c r="V12" s="91">
        <v>1500</v>
      </c>
      <c r="W12" s="89">
        <v>0</v>
      </c>
      <c r="X12" s="90"/>
      <c r="Y12" s="91">
        <v>26000</v>
      </c>
      <c r="Z12" s="89">
        <v>0</v>
      </c>
      <c r="AA12" s="90"/>
      <c r="AB12" s="91">
        <v>1046000</v>
      </c>
      <c r="AC12" s="89">
        <v>0</v>
      </c>
      <c r="AD12" s="90"/>
      <c r="AE12" s="91">
        <v>299500</v>
      </c>
      <c r="AF12" s="89">
        <v>0</v>
      </c>
      <c r="AG12" s="90"/>
      <c r="AH12" s="91">
        <v>4500</v>
      </c>
      <c r="AI12" s="89">
        <v>0</v>
      </c>
      <c r="AJ12" s="90"/>
      <c r="AK12" s="91">
        <v>35100</v>
      </c>
      <c r="AL12" s="89">
        <v>0</v>
      </c>
      <c r="AM12" s="90"/>
      <c r="AN12" s="91">
        <v>1000</v>
      </c>
      <c r="AO12" s="89">
        <v>0</v>
      </c>
      <c r="AP12" s="90"/>
      <c r="AQ12" s="91">
        <v>9000</v>
      </c>
      <c r="AR12" s="89">
        <v>0</v>
      </c>
      <c r="AS12" s="90"/>
      <c r="AT12" s="91">
        <v>0</v>
      </c>
      <c r="AU12" s="89">
        <v>0</v>
      </c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2629270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59000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29500</v>
      </c>
      <c r="N13" s="89">
        <v>0</v>
      </c>
      <c r="O13" s="90"/>
      <c r="P13" s="91">
        <v>14000</v>
      </c>
      <c r="Q13" s="89">
        <v>0</v>
      </c>
      <c r="R13" s="90"/>
      <c r="S13" s="91">
        <v>9300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>
        <v>61400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252200</v>
      </c>
      <c r="AL13" s="89">
        <v>0</v>
      </c>
      <c r="AM13" s="90"/>
      <c r="AN13" s="91"/>
      <c r="AO13" s="89"/>
      <c r="AP13" s="90"/>
      <c r="AQ13" s="91">
        <v>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425400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29105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15170.61</v>
      </c>
      <c r="N16" s="89">
        <v>0</v>
      </c>
      <c r="O16" s="90"/>
      <c r="P16" s="97"/>
      <c r="Q16" s="89"/>
      <c r="R16" s="101"/>
      <c r="S16" s="91">
        <v>11000</v>
      </c>
      <c r="T16" s="89">
        <v>0</v>
      </c>
      <c r="U16" s="90"/>
      <c r="V16" s="91"/>
      <c r="W16" s="89"/>
      <c r="X16" s="90"/>
      <c r="Y16" s="97"/>
      <c r="Z16" s="89"/>
      <c r="AA16" s="101"/>
      <c r="AB16" s="91">
        <v>12953.86</v>
      </c>
      <c r="AC16" s="89">
        <v>0</v>
      </c>
      <c r="AD16" s="90"/>
      <c r="AE16" s="97">
        <v>35251.51</v>
      </c>
      <c r="AF16" s="89">
        <v>0</v>
      </c>
      <c r="AG16" s="101"/>
      <c r="AH16" s="97"/>
      <c r="AI16" s="89"/>
      <c r="AJ16" s="101"/>
      <c r="AK16" s="97">
        <v>5697.03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109178.01000000001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106800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202901.99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309701.99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1500755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206000</v>
      </c>
      <c r="K20" s="78">
        <f t="shared" si="1"/>
        <v>0</v>
      </c>
      <c r="L20" s="77">
        <f t="shared" si="1"/>
        <v>0</v>
      </c>
      <c r="M20" s="98">
        <f t="shared" si="1"/>
        <v>662420.61</v>
      </c>
      <c r="N20" s="78">
        <f t="shared" si="1"/>
        <v>0</v>
      </c>
      <c r="O20" s="77">
        <f t="shared" si="1"/>
        <v>0</v>
      </c>
      <c r="P20" s="98">
        <f t="shared" si="1"/>
        <v>78420</v>
      </c>
      <c r="Q20" s="78">
        <f t="shared" si="1"/>
        <v>0</v>
      </c>
      <c r="R20" s="77">
        <f t="shared" si="1"/>
        <v>0</v>
      </c>
      <c r="S20" s="98">
        <f t="shared" si="1"/>
        <v>40500</v>
      </c>
      <c r="T20" s="78">
        <f t="shared" si="1"/>
        <v>0</v>
      </c>
      <c r="U20" s="77">
        <f t="shared" si="1"/>
        <v>0</v>
      </c>
      <c r="V20" s="98">
        <f t="shared" si="1"/>
        <v>1500</v>
      </c>
      <c r="W20" s="78">
        <f t="shared" si="1"/>
        <v>0</v>
      </c>
      <c r="X20" s="77">
        <f t="shared" si="1"/>
        <v>0</v>
      </c>
      <c r="Y20" s="98">
        <f t="shared" si="1"/>
        <v>145000</v>
      </c>
      <c r="Z20" s="78">
        <f t="shared" si="1"/>
        <v>0</v>
      </c>
      <c r="AA20" s="77">
        <f t="shared" si="1"/>
        <v>0</v>
      </c>
      <c r="AB20" s="98">
        <f t="shared" si="1"/>
        <v>1120353.86</v>
      </c>
      <c r="AC20" s="78">
        <f t="shared" si="1"/>
        <v>0</v>
      </c>
      <c r="AD20" s="77">
        <f t="shared" si="1"/>
        <v>0</v>
      </c>
      <c r="AE20" s="98">
        <f t="shared" si="1"/>
        <v>469751.51</v>
      </c>
      <c r="AF20" s="78">
        <f t="shared" si="1"/>
        <v>0</v>
      </c>
      <c r="AG20" s="77">
        <f t="shared" si="1"/>
        <v>0</v>
      </c>
      <c r="AH20" s="98">
        <f t="shared" si="1"/>
        <v>4500</v>
      </c>
      <c r="AI20" s="78">
        <f t="shared" si="1"/>
        <v>0</v>
      </c>
      <c r="AJ20" s="77">
        <f t="shared" si="1"/>
        <v>0</v>
      </c>
      <c r="AK20" s="98">
        <f t="shared" si="1"/>
        <v>292997.03</v>
      </c>
      <c r="AL20" s="78">
        <f t="shared" si="1"/>
        <v>0</v>
      </c>
      <c r="AM20" s="77">
        <f t="shared" si="1"/>
        <v>0</v>
      </c>
      <c r="AN20" s="98">
        <f t="shared" si="1"/>
        <v>1000</v>
      </c>
      <c r="AO20" s="78">
        <f t="shared" si="1"/>
        <v>0</v>
      </c>
      <c r="AP20" s="77">
        <f t="shared" si="1"/>
        <v>0</v>
      </c>
      <c r="AQ20" s="98">
        <f t="shared" si="1"/>
        <v>9000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202901.99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4735100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130000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95000</v>
      </c>
      <c r="AC24" s="89">
        <v>0</v>
      </c>
      <c r="AD24" s="101"/>
      <c r="AE24" s="97">
        <v>188000</v>
      </c>
      <c r="AF24" s="89">
        <v>0</v>
      </c>
      <c r="AG24" s="101"/>
      <c r="AH24" s="97">
        <v>0</v>
      </c>
      <c r="AI24" s="89">
        <v>0</v>
      </c>
      <c r="AJ24" s="101"/>
      <c r="AK24" s="97">
        <v>305000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718000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130000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95000</v>
      </c>
      <c r="AC28" s="78">
        <f t="shared" si="3"/>
        <v>0</v>
      </c>
      <c r="AD28" s="77">
        <f t="shared" si="3"/>
        <v>0</v>
      </c>
      <c r="AE28" s="98">
        <f t="shared" si="3"/>
        <v>188000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305000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718000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>
        <v>0</v>
      </c>
      <c r="Z31" s="89">
        <v>0</v>
      </c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>
        <v>0</v>
      </c>
      <c r="E33" s="89">
        <v>0</v>
      </c>
      <c r="F33" s="90"/>
      <c r="G33" s="88"/>
      <c r="H33" s="89"/>
      <c r="I33" s="90"/>
      <c r="J33" s="97"/>
      <c r="K33" s="89"/>
      <c r="L33" s="101"/>
      <c r="M33" s="97">
        <v>0</v>
      </c>
      <c r="N33" s="89">
        <v>0</v>
      </c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15050</v>
      </c>
      <c r="BM39" s="89">
        <v>0</v>
      </c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15050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185000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185000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200050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200050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1035200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1035200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518000</v>
      </c>
      <c r="BS50" s="89">
        <v>0</v>
      </c>
      <c r="BT50" s="101"/>
      <c r="BU50" s="76"/>
      <c r="BV50" s="85">
        <f t="shared" si="9"/>
        <v>518000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1553200</v>
      </c>
      <c r="BS51" s="78">
        <f>BS49+BS50</f>
        <v>0</v>
      </c>
      <c r="BT51" s="77">
        <f>BT49+BT50</f>
        <v>0</v>
      </c>
      <c r="BU51" s="85"/>
      <c r="BV51" s="85">
        <f>BV49+BV50</f>
        <v>1553200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1630755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206000</v>
      </c>
      <c r="K53" s="86">
        <f t="shared" si="11"/>
        <v>0</v>
      </c>
      <c r="L53" s="86">
        <f t="shared" si="11"/>
        <v>0</v>
      </c>
      <c r="M53" s="86">
        <f t="shared" si="11"/>
        <v>662420.61</v>
      </c>
      <c r="N53" s="86">
        <f t="shared" si="11"/>
        <v>0</v>
      </c>
      <c r="O53" s="86">
        <f t="shared" si="11"/>
        <v>0</v>
      </c>
      <c r="P53" s="86">
        <f t="shared" si="11"/>
        <v>78420</v>
      </c>
      <c r="Q53" s="86">
        <f t="shared" si="11"/>
        <v>0</v>
      </c>
      <c r="R53" s="86">
        <f t="shared" si="11"/>
        <v>0</v>
      </c>
      <c r="S53" s="86">
        <f t="shared" si="11"/>
        <v>40500</v>
      </c>
      <c r="T53" s="86">
        <f t="shared" si="11"/>
        <v>0</v>
      </c>
      <c r="U53" s="86">
        <f t="shared" si="11"/>
        <v>0</v>
      </c>
      <c r="V53" s="86">
        <f t="shared" si="11"/>
        <v>1500</v>
      </c>
      <c r="W53" s="86">
        <f t="shared" si="11"/>
        <v>0</v>
      </c>
      <c r="X53" s="86">
        <f t="shared" si="11"/>
        <v>0</v>
      </c>
      <c r="Y53" s="86">
        <f t="shared" si="11"/>
        <v>145000</v>
      </c>
      <c r="Z53" s="86">
        <f t="shared" si="11"/>
        <v>0</v>
      </c>
      <c r="AA53" s="86">
        <f t="shared" si="11"/>
        <v>0</v>
      </c>
      <c r="AB53" s="86">
        <f t="shared" si="11"/>
        <v>1215353.86</v>
      </c>
      <c r="AC53" s="86">
        <f t="shared" si="11"/>
        <v>0</v>
      </c>
      <c r="AD53" s="86">
        <f t="shared" si="11"/>
        <v>0</v>
      </c>
      <c r="AE53" s="86">
        <f t="shared" si="11"/>
        <v>657751.51</v>
      </c>
      <c r="AF53" s="86">
        <f t="shared" si="11"/>
        <v>0</v>
      </c>
      <c r="AG53" s="86">
        <f t="shared" si="11"/>
        <v>0</v>
      </c>
      <c r="AH53" s="86">
        <f t="shared" si="11"/>
        <v>4500</v>
      </c>
      <c r="AI53" s="86">
        <f t="shared" si="11"/>
        <v>0</v>
      </c>
      <c r="AJ53" s="86">
        <f t="shared" si="11"/>
        <v>0</v>
      </c>
      <c r="AK53" s="86">
        <f t="shared" si="11"/>
        <v>597997.03</v>
      </c>
      <c r="AL53" s="86">
        <f t="shared" si="11"/>
        <v>0</v>
      </c>
      <c r="AM53" s="86">
        <f t="shared" si="11"/>
        <v>0</v>
      </c>
      <c r="AN53" s="86">
        <f t="shared" si="11"/>
        <v>1000</v>
      </c>
      <c r="AO53" s="86">
        <f t="shared" si="11"/>
        <v>0</v>
      </c>
      <c r="AP53" s="86">
        <f t="shared" si="11"/>
        <v>0</v>
      </c>
      <c r="AQ53" s="86">
        <f t="shared" si="11"/>
        <v>9000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202901.99</v>
      </c>
      <c r="BJ53" s="86">
        <f t="shared" si="11"/>
        <v>0</v>
      </c>
      <c r="BK53" s="86">
        <f t="shared" si="11"/>
        <v>0</v>
      </c>
      <c r="BL53" s="86">
        <f t="shared" si="11"/>
        <v>200050</v>
      </c>
      <c r="BM53" s="86">
        <f t="shared" si="11"/>
        <v>0</v>
      </c>
      <c r="BN53" s="86">
        <f t="shared" si="11"/>
        <v>0</v>
      </c>
      <c r="BO53" s="86">
        <f t="shared" si="11"/>
        <v>800000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1553200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8006350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2022-01-12T11:43:44Z</dcterms:modified>
  <cp:category/>
  <cp:version/>
  <cp:contentType/>
  <cp:contentStatus/>
</cp:coreProperties>
</file>